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9425" windowHeight="7995"/>
  </bookViews>
  <sheets>
    <sheet name="Raw Data" sheetId="1" r:id="rId1"/>
    <sheet name="Improvement over Time" sheetId="3" r:id="rId2"/>
  </sheets>
  <calcPr calcId="145621"/>
</workbook>
</file>

<file path=xl/calcChain.xml><?xml version="1.0" encoding="utf-8"?>
<calcChain xmlns="http://schemas.openxmlformats.org/spreadsheetml/2006/main">
  <c r="Q4" i="3" l="1"/>
  <c r="Q5" i="3"/>
  <c r="Q6" i="3"/>
  <c r="Q7" i="3"/>
  <c r="Q8" i="3"/>
  <c r="Q9" i="3"/>
  <c r="Q10" i="3"/>
  <c r="Q12" i="3"/>
  <c r="Q13" i="3"/>
  <c r="Q14" i="3"/>
  <c r="Q15" i="3"/>
  <c r="Q16" i="3"/>
  <c r="Q17" i="3"/>
  <c r="Q19" i="3"/>
  <c r="Q3" i="3"/>
  <c r="P4" i="3"/>
  <c r="P5" i="3"/>
  <c r="P6" i="3"/>
  <c r="P7" i="3"/>
  <c r="P8" i="3"/>
  <c r="P9" i="3"/>
  <c r="P10" i="3"/>
  <c r="P12" i="3"/>
  <c r="P13" i="3"/>
  <c r="P14" i="3"/>
  <c r="P15" i="3"/>
  <c r="P16" i="3"/>
  <c r="P17" i="3"/>
  <c r="P19" i="3"/>
  <c r="P3" i="3"/>
  <c r="G19" i="3"/>
  <c r="G17" i="3"/>
  <c r="G16" i="3"/>
  <c r="G15" i="3"/>
  <c r="G14" i="3"/>
  <c r="G13" i="3"/>
  <c r="G12" i="3"/>
  <c r="G10" i="3"/>
  <c r="G9" i="3"/>
  <c r="G8" i="3"/>
  <c r="G7" i="3"/>
  <c r="G6" i="3"/>
  <c r="G5" i="3"/>
  <c r="G4" i="3"/>
  <c r="G3" i="3"/>
  <c r="N4" i="3"/>
  <c r="N5" i="3"/>
  <c r="N6" i="3"/>
  <c r="N7" i="3"/>
  <c r="N8" i="3"/>
  <c r="N9" i="3"/>
  <c r="N10" i="3"/>
  <c r="N12" i="3"/>
  <c r="N13" i="3"/>
  <c r="N14" i="3"/>
  <c r="N15" i="3"/>
  <c r="N16" i="3"/>
  <c r="N17" i="3"/>
  <c r="N19" i="3"/>
  <c r="N3" i="3"/>
  <c r="I4" i="3"/>
  <c r="J4" i="3"/>
  <c r="K4" i="3"/>
  <c r="L4" i="3"/>
  <c r="M4" i="3"/>
  <c r="I5" i="3"/>
  <c r="J5" i="3"/>
  <c r="K5" i="3"/>
  <c r="L5" i="3"/>
  <c r="M5" i="3"/>
  <c r="I6" i="3"/>
  <c r="J6" i="3"/>
  <c r="K6" i="3"/>
  <c r="L6" i="3"/>
  <c r="M6" i="3"/>
  <c r="I7" i="3"/>
  <c r="J7" i="3"/>
  <c r="K7" i="3"/>
  <c r="L7" i="3"/>
  <c r="M7" i="3"/>
  <c r="I8" i="3"/>
  <c r="J8" i="3"/>
  <c r="K8" i="3"/>
  <c r="L8" i="3"/>
  <c r="M8" i="3"/>
  <c r="I9" i="3"/>
  <c r="J9" i="3"/>
  <c r="K9" i="3"/>
  <c r="L9" i="3"/>
  <c r="M9" i="3"/>
  <c r="I10" i="3"/>
  <c r="J10" i="3"/>
  <c r="K10" i="3"/>
  <c r="L10" i="3"/>
  <c r="M10" i="3"/>
  <c r="I12" i="3"/>
  <c r="J12" i="3"/>
  <c r="K12" i="3"/>
  <c r="L12" i="3"/>
  <c r="M12" i="3"/>
  <c r="I13" i="3"/>
  <c r="J13" i="3"/>
  <c r="K13" i="3"/>
  <c r="L13" i="3"/>
  <c r="M13" i="3"/>
  <c r="I14" i="3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9" i="3"/>
  <c r="J19" i="3"/>
  <c r="K19" i="3"/>
  <c r="L19" i="3"/>
  <c r="M19" i="3"/>
  <c r="J3" i="3"/>
  <c r="K3" i="3"/>
  <c r="L3" i="3"/>
  <c r="M3" i="3"/>
  <c r="I3" i="3"/>
  <c r="B4" i="3"/>
  <c r="C4" i="3"/>
  <c r="D4" i="3"/>
  <c r="E4" i="3"/>
  <c r="F4" i="3"/>
  <c r="B5" i="3"/>
  <c r="C5" i="3"/>
  <c r="D5" i="3"/>
  <c r="E5" i="3"/>
  <c r="F5" i="3"/>
  <c r="B6" i="3"/>
  <c r="C6" i="3"/>
  <c r="D6" i="3"/>
  <c r="E6" i="3"/>
  <c r="F6" i="3"/>
  <c r="B7" i="3"/>
  <c r="C7" i="3"/>
  <c r="D7" i="3"/>
  <c r="E7" i="3"/>
  <c r="F7" i="3"/>
  <c r="B8" i="3"/>
  <c r="C8" i="3"/>
  <c r="D8" i="3"/>
  <c r="E8" i="3"/>
  <c r="F8" i="3"/>
  <c r="B9" i="3"/>
  <c r="C9" i="3"/>
  <c r="D9" i="3"/>
  <c r="E9" i="3"/>
  <c r="F9" i="3"/>
  <c r="B10" i="3"/>
  <c r="C10" i="3"/>
  <c r="D10" i="3"/>
  <c r="E10" i="3"/>
  <c r="F10" i="3"/>
  <c r="B12" i="3"/>
  <c r="C12" i="3"/>
  <c r="D12" i="3"/>
  <c r="E12" i="3"/>
  <c r="F12" i="3"/>
  <c r="B13" i="3"/>
  <c r="C13" i="3"/>
  <c r="D13" i="3"/>
  <c r="E13" i="3"/>
  <c r="F13" i="3"/>
  <c r="B14" i="3"/>
  <c r="C14" i="3"/>
  <c r="D14" i="3"/>
  <c r="E14" i="3"/>
  <c r="F14" i="3"/>
  <c r="B15" i="3"/>
  <c r="C15" i="3"/>
  <c r="D15" i="3"/>
  <c r="E15" i="3"/>
  <c r="F15" i="3"/>
  <c r="B16" i="3"/>
  <c r="C16" i="3"/>
  <c r="D16" i="3"/>
  <c r="E16" i="3"/>
  <c r="F16" i="3"/>
  <c r="B17" i="3"/>
  <c r="C17" i="3"/>
  <c r="D17" i="3"/>
  <c r="E17" i="3"/>
  <c r="F17" i="3"/>
  <c r="B19" i="3"/>
  <c r="C19" i="3"/>
  <c r="D19" i="3"/>
  <c r="E19" i="3"/>
  <c r="F19" i="3"/>
  <c r="C3" i="3"/>
  <c r="D3" i="3"/>
  <c r="E3" i="3"/>
  <c r="F3" i="3"/>
  <c r="B3" i="3"/>
  <c r="A16" i="3"/>
  <c r="A17" i="3"/>
  <c r="A19" i="3"/>
  <c r="A4" i="3"/>
  <c r="A5" i="3"/>
  <c r="A6" i="3"/>
  <c r="A7" i="3"/>
  <c r="A8" i="3"/>
  <c r="A9" i="3"/>
  <c r="A10" i="3"/>
  <c r="A12" i="3"/>
  <c r="A13" i="3"/>
  <c r="A14" i="3"/>
  <c r="A15" i="3"/>
  <c r="A3" i="3"/>
  <c r="C20" i="1"/>
  <c r="D20" i="1"/>
  <c r="E20" i="1"/>
  <c r="F20" i="1"/>
  <c r="B20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C13" i="1"/>
  <c r="D13" i="1"/>
  <c r="E13" i="1"/>
  <c r="F13" i="1"/>
  <c r="B13" i="1"/>
  <c r="B5" i="1"/>
  <c r="C5" i="1"/>
  <c r="D5" i="1"/>
  <c r="E5" i="1"/>
  <c r="F5" i="1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C4" i="1"/>
  <c r="D4" i="1"/>
  <c r="E4" i="1"/>
  <c r="F4" i="1"/>
  <c r="B4" i="1"/>
  <c r="M20" i="1"/>
  <c r="M18" i="1"/>
  <c r="M17" i="1"/>
  <c r="M16" i="1"/>
  <c r="M15" i="1"/>
  <c r="M14" i="1"/>
  <c r="M13" i="1"/>
  <c r="M11" i="1"/>
  <c r="M10" i="1"/>
  <c r="M9" i="1"/>
  <c r="M8" i="1"/>
  <c r="M7" i="1"/>
  <c r="M6" i="1"/>
  <c r="M5" i="1"/>
  <c r="M4" i="1"/>
  <c r="O15" i="3" l="1"/>
  <c r="O10" i="3"/>
  <c r="O6" i="3"/>
  <c r="H17" i="3"/>
  <c r="H13" i="3"/>
  <c r="H8" i="3"/>
  <c r="H4" i="3"/>
  <c r="O16" i="3"/>
  <c r="O12" i="3"/>
  <c r="O7" i="3"/>
  <c r="H16" i="3"/>
  <c r="H12" i="3"/>
  <c r="H7" i="3"/>
  <c r="O3" i="3"/>
  <c r="H3" i="3"/>
  <c r="H19" i="3"/>
  <c r="H15" i="3"/>
  <c r="H14" i="3"/>
  <c r="H10" i="3"/>
  <c r="H9" i="3"/>
  <c r="H6" i="3"/>
  <c r="H5" i="3"/>
  <c r="O19" i="3"/>
  <c r="O14" i="3"/>
  <c r="O9" i="3"/>
  <c r="O5" i="3"/>
  <c r="O17" i="3"/>
  <c r="O13" i="3"/>
  <c r="O8" i="3"/>
  <c r="O4" i="3"/>
  <c r="S20" i="1"/>
  <c r="S14" i="1"/>
  <c r="S15" i="1"/>
  <c r="S16" i="1"/>
  <c r="S17" i="1"/>
  <c r="S18" i="1"/>
  <c r="S13" i="1"/>
  <c r="S5" i="1"/>
  <c r="S6" i="1"/>
  <c r="S7" i="1"/>
  <c r="S8" i="1"/>
  <c r="S9" i="1"/>
  <c r="S10" i="1"/>
  <c r="S11" i="1"/>
  <c r="S4" i="1"/>
  <c r="G5" i="1" l="1"/>
  <c r="G6" i="1"/>
  <c r="G9" i="1"/>
  <c r="G10" i="1"/>
  <c r="G14" i="1"/>
  <c r="G18" i="1"/>
  <c r="Y20" i="1"/>
  <c r="Y18" i="1"/>
  <c r="Y17" i="1"/>
  <c r="Y16" i="1"/>
  <c r="Y15" i="1"/>
  <c r="Y14" i="1"/>
  <c r="Y13" i="1"/>
  <c r="Y11" i="1"/>
  <c r="Y10" i="1"/>
  <c r="Y9" i="1"/>
  <c r="Y8" i="1"/>
  <c r="Y7" i="1"/>
  <c r="Y6" i="1"/>
  <c r="Y5" i="1"/>
  <c r="Y4" i="1"/>
  <c r="AE20" i="1"/>
  <c r="AE18" i="1"/>
  <c r="AE17" i="1"/>
  <c r="AE16" i="1"/>
  <c r="AE15" i="1"/>
  <c r="AE14" i="1"/>
  <c r="AE13" i="1"/>
  <c r="AE11" i="1"/>
  <c r="AE10" i="1"/>
  <c r="AE9" i="1"/>
  <c r="AE8" i="1"/>
  <c r="AE7" i="1"/>
  <c r="AE6" i="1"/>
  <c r="AE5" i="1"/>
  <c r="AE4" i="1"/>
  <c r="AK20" i="1"/>
  <c r="AK18" i="1"/>
  <c r="AK17" i="1"/>
  <c r="AK16" i="1"/>
  <c r="AK15" i="1"/>
  <c r="AK14" i="1"/>
  <c r="AK13" i="1"/>
  <c r="AK11" i="1"/>
  <c r="AK10" i="1"/>
  <c r="AK9" i="1"/>
  <c r="AK8" i="1"/>
  <c r="AK7" i="1"/>
  <c r="AK6" i="1"/>
  <c r="AK5" i="1"/>
  <c r="AK4" i="1"/>
  <c r="G20" i="1" l="1"/>
  <c r="G15" i="1"/>
  <c r="G17" i="1"/>
  <c r="G16" i="1"/>
  <c r="G13" i="1"/>
  <c r="G11" i="1"/>
  <c r="G8" i="1"/>
  <c r="G7" i="1"/>
  <c r="G4" i="1"/>
  <c r="BO20" i="1"/>
  <c r="BO18" i="1"/>
  <c r="BO17" i="1"/>
  <c r="BO16" i="1"/>
  <c r="BO15" i="1"/>
  <c r="BO14" i="1"/>
  <c r="BO13" i="1"/>
  <c r="BO11" i="1"/>
  <c r="BO10" i="1"/>
  <c r="BO9" i="1"/>
  <c r="BO8" i="1"/>
  <c r="BO7" i="1"/>
  <c r="BO6" i="1"/>
  <c r="BO5" i="1"/>
  <c r="BO4" i="1"/>
  <c r="BI20" i="1"/>
  <c r="BI18" i="1"/>
  <c r="BI17" i="1"/>
  <c r="BI16" i="1"/>
  <c r="BI15" i="1"/>
  <c r="BI14" i="1"/>
  <c r="BI13" i="1"/>
  <c r="BI11" i="1"/>
  <c r="BI10" i="1"/>
  <c r="BI9" i="1"/>
  <c r="BI8" i="1"/>
  <c r="BI7" i="1"/>
  <c r="BI6" i="1"/>
  <c r="BI5" i="1"/>
  <c r="BI4" i="1"/>
  <c r="BC20" i="1"/>
  <c r="BC18" i="1"/>
  <c r="BC17" i="1"/>
  <c r="BC16" i="1"/>
  <c r="BC15" i="1"/>
  <c r="BC14" i="1"/>
  <c r="BC13" i="1"/>
  <c r="BC11" i="1"/>
  <c r="BC10" i="1"/>
  <c r="BC9" i="1"/>
  <c r="BC8" i="1"/>
  <c r="BC7" i="1"/>
  <c r="BC6" i="1"/>
  <c r="BC5" i="1"/>
  <c r="BC4" i="1"/>
  <c r="AW20" i="1"/>
  <c r="AW18" i="1"/>
  <c r="AW17" i="1"/>
  <c r="AW16" i="1"/>
  <c r="AW15" i="1"/>
  <c r="AW14" i="1"/>
  <c r="AW13" i="1"/>
  <c r="AW11" i="1"/>
  <c r="AW10" i="1"/>
  <c r="AW9" i="1"/>
  <c r="AW8" i="1"/>
  <c r="AW7" i="1"/>
  <c r="AW6" i="1"/>
  <c r="AW5" i="1"/>
  <c r="AW4" i="1"/>
  <c r="AQ5" i="1"/>
  <c r="AQ6" i="1"/>
  <c r="AQ7" i="1"/>
  <c r="AQ8" i="1"/>
  <c r="AQ9" i="1"/>
  <c r="AQ10" i="1"/>
  <c r="AQ11" i="1"/>
  <c r="AQ13" i="1"/>
  <c r="AQ14" i="1"/>
  <c r="AQ15" i="1"/>
  <c r="AQ16" i="1"/>
  <c r="AQ17" i="1"/>
  <c r="AQ18" i="1"/>
  <c r="AQ20" i="1"/>
  <c r="AQ4" i="1"/>
</calcChain>
</file>

<file path=xl/sharedStrings.xml><?xml version="1.0" encoding="utf-8"?>
<sst xmlns="http://schemas.openxmlformats.org/spreadsheetml/2006/main" count="243" uniqueCount="36">
  <si>
    <t>++</t>
  </si>
  <si>
    <t>+</t>
  </si>
  <si>
    <t>O</t>
  </si>
  <si>
    <t>-</t>
  </si>
  <si>
    <t>-- </t>
  </si>
  <si>
    <t>avg.</t>
  </si>
  <si>
    <t>Concrete aims specified?</t>
  </si>
  <si>
    <t>Course well-structured?</t>
  </si>
  <si>
    <t>Content important?</t>
  </si>
  <si>
    <t>Connections to your studies?</t>
  </si>
  <si>
    <t>Difficult content clarified?</t>
  </si>
  <si>
    <t>Students included well?</t>
  </si>
  <si>
    <t>How much personally learned?</t>
  </si>
  <si>
    <t>Quantity of material covered?</t>
  </si>
  <si>
    <t>Academic competence?</t>
  </si>
  <si>
    <t>Didactic competence?</t>
  </si>
  <si>
    <t>Way materials were provided?</t>
  </si>
  <si>
    <t>Present in understandable way?</t>
  </si>
  <si>
    <t>How motivated?</t>
  </si>
  <si>
    <t>React well to students’ concerns?</t>
  </si>
  <si>
    <t>Judge all things considered?</t>
  </si>
  <si>
    <t>Adv Introduction
2015</t>
  </si>
  <si>
    <t>Consequentialism
2015</t>
  </si>
  <si>
    <t>Adv Introduction
2014</t>
  </si>
  <si>
    <t>Adv Introduction
2013</t>
  </si>
  <si>
    <t>Democracy
2012</t>
  </si>
  <si>
    <t>Adv Introduction
2016</t>
  </si>
  <si>
    <t>Libertarianism
2016</t>
  </si>
  <si>
    <t>Aggregate</t>
  </si>
  <si>
    <t>Collective Welfare
2018</t>
  </si>
  <si>
    <t>Anarchism
2019</t>
  </si>
  <si>
    <t>2012-2015</t>
  </si>
  <si>
    <t>2016-2019</t>
  </si>
  <si>
    <t>Contractualism 
2016</t>
  </si>
  <si>
    <t>%++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</si>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</sst>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color rgb="FF000000"/>
      <name val="Garamond"/>
      <family val="1"/>
    </font>
    <font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2" xfId="0" applyFont="1" applyBorder="1" applyAlignment="1">
      <alignment horizontal="left"/>
    </xf>
    <xf numFmtId="0" fontId="1" fillId="0" borderId="0" xfId="0" applyFont="1"/>
    <xf numFmtId="0" fontId="1" fillId="0" borderId="1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6" xfId="0" applyFont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/>
    </xf>
    <xf numFmtId="9" fontId="1" fillId="0" borderId="0" xfId="0" applyNumberFormat="1" applyFont="1" applyAlignment="1">
      <alignment horizontal="center"/>
    </xf>
    <xf numFmtId="2" fontId="1" fillId="0" borderId="0" xfId="0" applyNumberFormat="1" applyFont="1"/>
    <xf numFmtId="9" fontId="1" fillId="0" borderId="0" xfId="0" applyNumberFormat="1" applyFont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</cellXfs>
  <cellStyles count="1">
    <cellStyle name="Standard" xfId="0" builtinId="0"/>
  </cellStyles>
  <dxfs count="42"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1"/>
  <sheetViews>
    <sheetView tabSelected="1" zoomScaleNormal="100" workbookViewId="0">
      <selection activeCell="Y9" sqref="Y9"/>
    </sheetView>
  </sheetViews>
  <sheetFormatPr baseColWidth="10" defaultColWidth="10.85546875" defaultRowHeight="15" x14ac:dyDescent="0.25"/>
  <cols>
    <col min="1" max="1" width="28.5703125" style="2" bestFit="1" customWidth="1"/>
    <col min="2" max="2" width="4" style="2" bestFit="1" customWidth="1"/>
    <col min="3" max="6" width="3.140625" style="2" customWidth="1"/>
    <col min="7" max="7" width="4.85546875" style="25" customWidth="1"/>
    <col min="8" max="12" width="3.140625" style="25" customWidth="1"/>
    <col min="13" max="13" width="4.85546875" style="25" customWidth="1"/>
    <col min="14" max="18" width="3.140625" style="26" customWidth="1"/>
    <col min="19" max="19" width="4.7109375" style="25" customWidth="1"/>
    <col min="20" max="24" width="3.140625" style="26" customWidth="1"/>
    <col min="25" max="25" width="4.7109375" style="25" customWidth="1"/>
    <col min="26" max="30" width="3.140625" style="26" customWidth="1"/>
    <col min="31" max="31" width="4.7109375" style="25" customWidth="1"/>
    <col min="32" max="36" width="3.140625" style="26" customWidth="1"/>
    <col min="37" max="37" width="4.7109375" style="25" customWidth="1"/>
    <col min="38" max="42" width="3.140625" style="26" customWidth="1"/>
    <col min="43" max="43" width="4.7109375" style="25" customWidth="1"/>
    <col min="44" max="48" width="3.140625" style="2" customWidth="1"/>
    <col min="49" max="49" width="4.7109375" style="27" customWidth="1"/>
    <col min="50" max="54" width="3.140625" style="2" customWidth="1"/>
    <col min="55" max="55" width="4.7109375" style="27" customWidth="1"/>
    <col min="56" max="60" width="3.140625" style="2" customWidth="1"/>
    <col min="61" max="61" width="4.7109375" style="27" customWidth="1"/>
    <col min="62" max="66" width="3.140625" style="2" customWidth="1"/>
    <col min="67" max="67" width="4.7109375" style="2" customWidth="1"/>
    <col min="68" max="74" width="3.140625" style="2" customWidth="1"/>
    <col min="75" max="16384" width="10.85546875" style="2"/>
  </cols>
  <sheetData>
    <row r="1" spans="1:69" ht="15" customHeight="1" thickTop="1" x14ac:dyDescent="0.25">
      <c r="A1" s="1"/>
      <c r="B1" s="45" t="s">
        <v>28</v>
      </c>
      <c r="C1" s="46"/>
      <c r="D1" s="46"/>
      <c r="E1" s="46"/>
      <c r="F1" s="46"/>
      <c r="G1" s="47"/>
      <c r="H1" s="39" t="s">
        <v>30</v>
      </c>
      <c r="I1" s="51"/>
      <c r="J1" s="51"/>
      <c r="K1" s="51"/>
      <c r="L1" s="51"/>
      <c r="M1" s="52"/>
      <c r="N1" s="39" t="s">
        <v>29</v>
      </c>
      <c r="O1" s="51"/>
      <c r="P1" s="51"/>
      <c r="Q1" s="51"/>
      <c r="R1" s="51"/>
      <c r="S1" s="52"/>
      <c r="T1" s="39" t="s">
        <v>27</v>
      </c>
      <c r="U1" s="40"/>
      <c r="V1" s="40"/>
      <c r="W1" s="40"/>
      <c r="X1" s="40"/>
      <c r="Y1" s="41"/>
      <c r="Z1" s="39" t="s">
        <v>26</v>
      </c>
      <c r="AA1" s="40"/>
      <c r="AB1" s="40"/>
      <c r="AC1" s="40"/>
      <c r="AD1" s="40"/>
      <c r="AE1" s="41"/>
      <c r="AF1" s="39" t="s">
        <v>33</v>
      </c>
      <c r="AG1" s="40"/>
      <c r="AH1" s="40"/>
      <c r="AI1" s="40"/>
      <c r="AJ1" s="40"/>
      <c r="AK1" s="41"/>
      <c r="AL1" s="39" t="s">
        <v>21</v>
      </c>
      <c r="AM1" s="40"/>
      <c r="AN1" s="40"/>
      <c r="AO1" s="40"/>
      <c r="AP1" s="40"/>
      <c r="AQ1" s="41"/>
      <c r="AR1" s="39" t="s">
        <v>22</v>
      </c>
      <c r="AS1" s="40"/>
      <c r="AT1" s="40"/>
      <c r="AU1" s="40"/>
      <c r="AV1" s="40"/>
      <c r="AW1" s="41"/>
      <c r="AX1" s="39" t="s">
        <v>23</v>
      </c>
      <c r="AY1" s="40"/>
      <c r="AZ1" s="40"/>
      <c r="BA1" s="40"/>
      <c r="BB1" s="40"/>
      <c r="BC1" s="41"/>
      <c r="BD1" s="39" t="s">
        <v>24</v>
      </c>
      <c r="BE1" s="40"/>
      <c r="BF1" s="40"/>
      <c r="BG1" s="40"/>
      <c r="BH1" s="40"/>
      <c r="BI1" s="41"/>
      <c r="BJ1" s="39" t="s">
        <v>25</v>
      </c>
      <c r="BK1" s="40"/>
      <c r="BL1" s="40"/>
      <c r="BM1" s="40"/>
      <c r="BN1" s="40"/>
      <c r="BO1" s="41"/>
      <c r="BP1" s="28"/>
      <c r="BQ1" s="28"/>
    </row>
    <row r="2" spans="1:69" s="4" customFormat="1" x14ac:dyDescent="0.25">
      <c r="A2" s="3"/>
      <c r="B2" s="48"/>
      <c r="C2" s="49"/>
      <c r="D2" s="49"/>
      <c r="E2" s="49"/>
      <c r="F2" s="49"/>
      <c r="G2" s="50"/>
      <c r="H2" s="53"/>
      <c r="I2" s="54"/>
      <c r="J2" s="54"/>
      <c r="K2" s="54"/>
      <c r="L2" s="54"/>
      <c r="M2" s="55"/>
      <c r="N2" s="53"/>
      <c r="O2" s="54"/>
      <c r="P2" s="54"/>
      <c r="Q2" s="54"/>
      <c r="R2" s="54"/>
      <c r="S2" s="55"/>
      <c r="T2" s="42"/>
      <c r="U2" s="43"/>
      <c r="V2" s="43"/>
      <c r="W2" s="43"/>
      <c r="X2" s="43"/>
      <c r="Y2" s="44"/>
      <c r="Z2" s="42"/>
      <c r="AA2" s="43"/>
      <c r="AB2" s="43"/>
      <c r="AC2" s="43"/>
      <c r="AD2" s="43"/>
      <c r="AE2" s="44"/>
      <c r="AF2" s="42"/>
      <c r="AG2" s="43"/>
      <c r="AH2" s="43"/>
      <c r="AI2" s="43"/>
      <c r="AJ2" s="43"/>
      <c r="AK2" s="44"/>
      <c r="AL2" s="42"/>
      <c r="AM2" s="43"/>
      <c r="AN2" s="43"/>
      <c r="AO2" s="43"/>
      <c r="AP2" s="43"/>
      <c r="AQ2" s="44"/>
      <c r="AR2" s="42"/>
      <c r="AS2" s="43"/>
      <c r="AT2" s="43"/>
      <c r="AU2" s="43"/>
      <c r="AV2" s="43"/>
      <c r="AW2" s="44"/>
      <c r="AX2" s="42"/>
      <c r="AY2" s="43"/>
      <c r="AZ2" s="43"/>
      <c r="BA2" s="43"/>
      <c r="BB2" s="43"/>
      <c r="BC2" s="44"/>
      <c r="BD2" s="42"/>
      <c r="BE2" s="43"/>
      <c r="BF2" s="43"/>
      <c r="BG2" s="43"/>
      <c r="BH2" s="43"/>
      <c r="BI2" s="44"/>
      <c r="BJ2" s="42"/>
      <c r="BK2" s="43"/>
      <c r="BL2" s="43"/>
      <c r="BM2" s="43"/>
      <c r="BN2" s="43"/>
      <c r="BO2" s="44"/>
      <c r="BP2" s="29"/>
      <c r="BQ2" s="29"/>
    </row>
    <row r="3" spans="1:69" x14ac:dyDescent="0.25">
      <c r="A3" s="5"/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8" t="s">
        <v>5</v>
      </c>
      <c r="H3" s="6" t="s">
        <v>0</v>
      </c>
      <c r="I3" s="7" t="s">
        <v>1</v>
      </c>
      <c r="J3" s="7" t="s">
        <v>2</v>
      </c>
      <c r="K3" s="7" t="s">
        <v>3</v>
      </c>
      <c r="L3" s="7" t="s">
        <v>4</v>
      </c>
      <c r="M3" s="8" t="s">
        <v>5</v>
      </c>
      <c r="N3" s="6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8" t="s">
        <v>5</v>
      </c>
      <c r="T3" s="6" t="s">
        <v>0</v>
      </c>
      <c r="U3" s="7" t="s">
        <v>1</v>
      </c>
      <c r="V3" s="7" t="s">
        <v>2</v>
      </c>
      <c r="W3" s="7" t="s">
        <v>3</v>
      </c>
      <c r="X3" s="7" t="s">
        <v>4</v>
      </c>
      <c r="Y3" s="8" t="s">
        <v>5</v>
      </c>
      <c r="Z3" s="6" t="s">
        <v>0</v>
      </c>
      <c r="AA3" s="7" t="s">
        <v>1</v>
      </c>
      <c r="AB3" s="7" t="s">
        <v>2</v>
      </c>
      <c r="AC3" s="7" t="s">
        <v>3</v>
      </c>
      <c r="AD3" s="7" t="s">
        <v>4</v>
      </c>
      <c r="AE3" s="8" t="s">
        <v>5</v>
      </c>
      <c r="AF3" s="6" t="s">
        <v>0</v>
      </c>
      <c r="AG3" s="7" t="s">
        <v>1</v>
      </c>
      <c r="AH3" s="7" t="s">
        <v>2</v>
      </c>
      <c r="AI3" s="7" t="s">
        <v>3</v>
      </c>
      <c r="AJ3" s="7" t="s">
        <v>4</v>
      </c>
      <c r="AK3" s="8" t="s">
        <v>5</v>
      </c>
      <c r="AL3" s="6" t="s">
        <v>0</v>
      </c>
      <c r="AM3" s="7" t="s">
        <v>1</v>
      </c>
      <c r="AN3" s="7" t="s">
        <v>2</v>
      </c>
      <c r="AO3" s="7" t="s">
        <v>3</v>
      </c>
      <c r="AP3" s="7" t="s">
        <v>4</v>
      </c>
      <c r="AQ3" s="8" t="s">
        <v>5</v>
      </c>
      <c r="AR3" s="6" t="s">
        <v>0</v>
      </c>
      <c r="AS3" s="7" t="s">
        <v>1</v>
      </c>
      <c r="AT3" s="7" t="s">
        <v>2</v>
      </c>
      <c r="AU3" s="9" t="s">
        <v>3</v>
      </c>
      <c r="AV3" s="7" t="s">
        <v>4</v>
      </c>
      <c r="AW3" s="8" t="s">
        <v>5</v>
      </c>
      <c r="AX3" s="6" t="s">
        <v>0</v>
      </c>
      <c r="AY3" s="7" t="s">
        <v>1</v>
      </c>
      <c r="AZ3" s="7" t="s">
        <v>2</v>
      </c>
      <c r="BA3" s="7" t="s">
        <v>3</v>
      </c>
      <c r="BB3" s="7" t="s">
        <v>4</v>
      </c>
      <c r="BC3" s="8" t="s">
        <v>5</v>
      </c>
      <c r="BD3" s="6" t="s">
        <v>0</v>
      </c>
      <c r="BE3" s="7" t="s">
        <v>1</v>
      </c>
      <c r="BF3" s="7" t="s">
        <v>2</v>
      </c>
      <c r="BG3" s="7" t="s">
        <v>3</v>
      </c>
      <c r="BH3" s="7" t="s">
        <v>4</v>
      </c>
      <c r="BI3" s="8" t="s">
        <v>5</v>
      </c>
      <c r="BJ3" s="6" t="s">
        <v>0</v>
      </c>
      <c r="BK3" s="7" t="s">
        <v>1</v>
      </c>
      <c r="BL3" s="7" t="s">
        <v>2</v>
      </c>
      <c r="BM3" s="7" t="s">
        <v>3</v>
      </c>
      <c r="BN3" s="7" t="s">
        <v>4</v>
      </c>
      <c r="BO3" s="8" t="s">
        <v>5</v>
      </c>
      <c r="BP3" s="28"/>
      <c r="BQ3" s="28"/>
    </row>
    <row r="4" spans="1:69" thickBot="1" x14ac:dyDescent="0.4">
      <c r="A4" s="5" t="s">
        <v>6</v>
      </c>
      <c r="B4" s="10">
        <f>H4+N4+T4+Z4+AF4+AL4+AR4+AX4+BD4+BJ4</f>
        <v>82</v>
      </c>
      <c r="C4" s="10">
        <f t="shared" ref="C4:F4" si="0">I4+O4+U4+AA4+AG4+AM4+AS4+AY4+BE4+BK4</f>
        <v>57</v>
      </c>
      <c r="D4" s="10">
        <f t="shared" si="0"/>
        <v>2</v>
      </c>
      <c r="E4" s="10">
        <f t="shared" si="0"/>
        <v>0</v>
      </c>
      <c r="F4" s="10">
        <f t="shared" si="0"/>
        <v>0</v>
      </c>
      <c r="G4" s="14">
        <f>(B4+C4*2+D4*3+E4*4+F4*5)/SUM(B4:F4)</f>
        <v>1.4326241134751774</v>
      </c>
      <c r="H4" s="10">
        <v>11</v>
      </c>
      <c r="I4" s="11">
        <v>6</v>
      </c>
      <c r="J4" s="12">
        <v>0</v>
      </c>
      <c r="K4" s="12">
        <v>0</v>
      </c>
      <c r="L4" s="13">
        <v>0</v>
      </c>
      <c r="M4" s="14">
        <f>(H4+I4*2+J4*3+K4*4+L4*5)/SUM(H4:L4)</f>
        <v>1.3529411764705883</v>
      </c>
      <c r="N4" s="10">
        <v>17</v>
      </c>
      <c r="O4" s="11">
        <v>1</v>
      </c>
      <c r="P4" s="12">
        <v>0</v>
      </c>
      <c r="Q4" s="12">
        <v>0</v>
      </c>
      <c r="R4" s="13">
        <v>0</v>
      </c>
      <c r="S4" s="14">
        <f>(N4+O4*2+P4*3+Q4*4+R4*5)/SUM(N4:R4)</f>
        <v>1.0555555555555556</v>
      </c>
      <c r="T4" s="10">
        <v>10</v>
      </c>
      <c r="U4" s="11">
        <v>11</v>
      </c>
      <c r="V4" s="12">
        <v>0</v>
      </c>
      <c r="W4" s="12">
        <v>0</v>
      </c>
      <c r="X4" s="13">
        <v>0</v>
      </c>
      <c r="Y4" s="14">
        <f>(T4+U4*2+V4*3+W4*4+X4*5)/SUM(T4:X4)</f>
        <v>1.5238095238095237</v>
      </c>
      <c r="Z4" s="10">
        <v>9</v>
      </c>
      <c r="AA4" s="11">
        <v>5</v>
      </c>
      <c r="AB4" s="12">
        <v>0</v>
      </c>
      <c r="AC4" s="12">
        <v>0</v>
      </c>
      <c r="AD4" s="13">
        <v>0</v>
      </c>
      <c r="AE4" s="14">
        <f>(Z4+AA4*2+AB4*3+AC4*4+AD4*5)/SUM(Z4:AD4)</f>
        <v>1.3571428571428572</v>
      </c>
      <c r="AF4" s="10">
        <v>10</v>
      </c>
      <c r="AG4" s="11">
        <v>3</v>
      </c>
      <c r="AH4" s="12">
        <v>0</v>
      </c>
      <c r="AI4" s="12">
        <v>0</v>
      </c>
      <c r="AJ4" s="13">
        <v>0</v>
      </c>
      <c r="AK4" s="14">
        <f>(AF4+AG4*2+AH4*3+AI4*4+AJ4*5)/SUM(AF4:AJ4)</f>
        <v>1.2307692307692308</v>
      </c>
      <c r="AL4" s="10">
        <v>8</v>
      </c>
      <c r="AM4" s="11">
        <v>1</v>
      </c>
      <c r="AN4" s="12">
        <v>0</v>
      </c>
      <c r="AO4" s="12">
        <v>0</v>
      </c>
      <c r="AP4" s="13">
        <v>0</v>
      </c>
      <c r="AQ4" s="14">
        <f>(AL4+AM4*2+AN4*3+AO4*4+AP4*5)/SUM(AL4:AP4)</f>
        <v>1.1111111111111112</v>
      </c>
      <c r="AR4" s="10">
        <v>6</v>
      </c>
      <c r="AS4" s="11">
        <v>10</v>
      </c>
      <c r="AT4" s="12">
        <v>1</v>
      </c>
      <c r="AU4" s="12">
        <v>0</v>
      </c>
      <c r="AV4" s="13">
        <v>0</v>
      </c>
      <c r="AW4" s="14">
        <f>(AR4+AS4*2+AT4*3+AU4*4+AV4*5)/SUM(AR4:AV4)</f>
        <v>1.7058823529411764</v>
      </c>
      <c r="AX4" s="10">
        <v>1</v>
      </c>
      <c r="AY4" s="11">
        <v>5</v>
      </c>
      <c r="AZ4" s="12">
        <v>0</v>
      </c>
      <c r="BA4" s="12">
        <v>0</v>
      </c>
      <c r="BB4" s="13">
        <v>0</v>
      </c>
      <c r="BC4" s="14">
        <f>(AX4+AY4*2+AZ4*3+BA4*4+BB4*5)/SUM(AX4:BB4)</f>
        <v>1.8333333333333333</v>
      </c>
      <c r="BD4" s="10">
        <v>5</v>
      </c>
      <c r="BE4" s="11">
        <v>4</v>
      </c>
      <c r="BF4" s="12">
        <v>0</v>
      </c>
      <c r="BG4" s="12">
        <v>0</v>
      </c>
      <c r="BH4" s="13">
        <v>0</v>
      </c>
      <c r="BI4" s="14">
        <f>(BD4+BE4*2+BF4*3+BG4*4+BH4*5)/SUM(BD4:BH4)</f>
        <v>1.4444444444444444</v>
      </c>
      <c r="BJ4" s="10">
        <v>5</v>
      </c>
      <c r="BK4" s="11">
        <v>11</v>
      </c>
      <c r="BL4" s="12">
        <v>1</v>
      </c>
      <c r="BM4" s="12">
        <v>0</v>
      </c>
      <c r="BN4" s="13">
        <v>0</v>
      </c>
      <c r="BO4" s="14">
        <f>(BJ4+BK4*2+BL4*3+BM4*4+BN4*5)/SUM(BJ4:BN4)</f>
        <v>1.7647058823529411</v>
      </c>
      <c r="BP4" s="28"/>
      <c r="BQ4" s="28"/>
    </row>
    <row r="5" spans="1:69" thickBot="1" x14ac:dyDescent="0.4">
      <c r="A5" s="5" t="s">
        <v>7</v>
      </c>
      <c r="B5" s="10">
        <f t="shared" ref="B5:B11" si="1">H5+N5+T5+Z5+AF5+AL5+AR5+AX5+BD5+BJ5</f>
        <v>112</v>
      </c>
      <c r="C5" s="10">
        <f t="shared" ref="C5:C11" si="2">I5+O5+U5+AA5+AG5+AM5+AS5+AY5+BE5+BK5</f>
        <v>26</v>
      </c>
      <c r="D5" s="10">
        <f t="shared" ref="D5:D11" si="3">J5+P5+V5+AB5+AH5+AN5+AT5+AZ5+BF5+BL5</f>
        <v>4</v>
      </c>
      <c r="E5" s="10">
        <f t="shared" ref="E5:E11" si="4">K5+Q5+W5+AC5+AI5+AO5+AU5+BA5+BG5+BM5</f>
        <v>0</v>
      </c>
      <c r="F5" s="10">
        <f t="shared" ref="F5:F11" si="5">L5+R5+X5+AD5+AJ5+AP5+AV5+BB5+BH5+BN5</f>
        <v>0</v>
      </c>
      <c r="G5" s="14">
        <f t="shared" ref="G5:G20" si="6">(B5+C5*2+D5*3+E5*4+F5*5)/SUM(B5:F5)</f>
        <v>1.2394366197183098</v>
      </c>
      <c r="H5" s="10">
        <v>11</v>
      </c>
      <c r="I5" s="11">
        <v>6</v>
      </c>
      <c r="J5" s="12">
        <v>0</v>
      </c>
      <c r="K5" s="12">
        <v>0</v>
      </c>
      <c r="L5" s="13">
        <v>0</v>
      </c>
      <c r="M5" s="14">
        <f t="shared" ref="M5:M11" si="7">(H5+I5*2+J5*3+K5*4+L5*5)/SUM(H5:L5)</f>
        <v>1.3529411764705883</v>
      </c>
      <c r="N5" s="10">
        <v>17</v>
      </c>
      <c r="O5" s="11">
        <v>1</v>
      </c>
      <c r="P5" s="12">
        <v>0</v>
      </c>
      <c r="Q5" s="12">
        <v>0</v>
      </c>
      <c r="R5" s="13">
        <v>0</v>
      </c>
      <c r="S5" s="14">
        <f t="shared" ref="S5:S18" si="8">(N5+O5*2+P5*3+Q5*4+R5*5)/SUM(N5:R5)</f>
        <v>1.0555555555555556</v>
      </c>
      <c r="T5" s="10">
        <v>16</v>
      </c>
      <c r="U5" s="11">
        <v>3</v>
      </c>
      <c r="V5" s="12">
        <v>2</v>
      </c>
      <c r="W5" s="12">
        <v>0</v>
      </c>
      <c r="X5" s="13">
        <v>0</v>
      </c>
      <c r="Y5" s="14">
        <f t="shared" ref="Y5:Y11" si="9">(T5+U5*2+V5*3+W5*4+X5*5)/SUM(T5:X5)</f>
        <v>1.3333333333333333</v>
      </c>
      <c r="Z5" s="10">
        <v>13</v>
      </c>
      <c r="AA5" s="11">
        <v>1</v>
      </c>
      <c r="AB5" s="12">
        <v>0</v>
      </c>
      <c r="AC5" s="12">
        <v>0</v>
      </c>
      <c r="AD5" s="13">
        <v>0</v>
      </c>
      <c r="AE5" s="14">
        <f t="shared" ref="AE5:AE11" si="10">(Z5+AA5*2+AB5*3+AC5*4+AD5*5)/SUM(Z5:AD5)</f>
        <v>1.0714285714285714</v>
      </c>
      <c r="AF5" s="10">
        <v>13</v>
      </c>
      <c r="AG5" s="11">
        <v>1</v>
      </c>
      <c r="AH5" s="12">
        <v>0</v>
      </c>
      <c r="AI5" s="12">
        <v>0</v>
      </c>
      <c r="AJ5" s="13">
        <v>0</v>
      </c>
      <c r="AK5" s="14">
        <f t="shared" ref="AK5:AK11" si="11">(AF5+AG5*2+AH5*3+AI5*4+AJ5*5)/SUM(AF5:AJ5)</f>
        <v>1.0714285714285714</v>
      </c>
      <c r="AL5" s="10">
        <v>9</v>
      </c>
      <c r="AM5" s="11">
        <v>0</v>
      </c>
      <c r="AN5" s="12">
        <v>0</v>
      </c>
      <c r="AO5" s="12">
        <v>0</v>
      </c>
      <c r="AP5" s="13">
        <v>0</v>
      </c>
      <c r="AQ5" s="14">
        <f t="shared" ref="AQ5:AQ20" si="12">(AL5+AM5*2+AN5*3+AO5*4+AP5*5)/SUM(AL5:AP5)</f>
        <v>1</v>
      </c>
      <c r="AR5" s="10">
        <v>10</v>
      </c>
      <c r="AS5" s="11">
        <v>6</v>
      </c>
      <c r="AT5" s="12">
        <v>1</v>
      </c>
      <c r="AU5" s="12">
        <v>0</v>
      </c>
      <c r="AV5" s="13">
        <v>0</v>
      </c>
      <c r="AW5" s="14">
        <f t="shared" ref="AW5:AW20" si="13">(AR5+AS5*2+AT5*3+AU5*4+AV5*5)/SUM(AR5:AV5)</f>
        <v>1.4705882352941178</v>
      </c>
      <c r="AX5" s="10">
        <v>4</v>
      </c>
      <c r="AY5" s="11">
        <v>1</v>
      </c>
      <c r="AZ5" s="12">
        <v>1</v>
      </c>
      <c r="BA5" s="12">
        <v>0</v>
      </c>
      <c r="BB5" s="13">
        <v>0</v>
      </c>
      <c r="BC5" s="14">
        <f t="shared" ref="BC5:BC20" si="14">(AX5+AY5*2+AZ5*3+BA5*4+BB5*5)/SUM(AX5:BB5)</f>
        <v>1.5</v>
      </c>
      <c r="BD5" s="10">
        <v>8</v>
      </c>
      <c r="BE5" s="11">
        <v>1</v>
      </c>
      <c r="BF5" s="12">
        <v>0</v>
      </c>
      <c r="BG5" s="12">
        <v>0</v>
      </c>
      <c r="BH5" s="13">
        <v>0</v>
      </c>
      <c r="BI5" s="14">
        <f t="shared" ref="BI5:BI20" si="15">(BD5+BE5*2+BF5*3+BG5*4+BH5*5)/SUM(BD5:BH5)</f>
        <v>1.1111111111111112</v>
      </c>
      <c r="BJ5" s="10">
        <v>11</v>
      </c>
      <c r="BK5" s="11">
        <v>6</v>
      </c>
      <c r="BL5" s="12">
        <v>0</v>
      </c>
      <c r="BM5" s="12">
        <v>0</v>
      </c>
      <c r="BN5" s="13">
        <v>0</v>
      </c>
      <c r="BO5" s="14">
        <f t="shared" ref="BO5:BO20" si="16">(BJ5+BK5*2+BL5*3+BM5*4+BN5*5)/SUM(BJ5:BN5)</f>
        <v>1.3529411764705883</v>
      </c>
      <c r="BP5" s="28"/>
      <c r="BQ5" s="28"/>
    </row>
    <row r="6" spans="1:69" thickBot="1" x14ac:dyDescent="0.4">
      <c r="A6" s="5" t="s">
        <v>8</v>
      </c>
      <c r="B6" s="10">
        <f t="shared" si="1"/>
        <v>90</v>
      </c>
      <c r="C6" s="10">
        <f t="shared" si="2"/>
        <v>44</v>
      </c>
      <c r="D6" s="10">
        <f t="shared" si="3"/>
        <v>4</v>
      </c>
      <c r="E6" s="10">
        <f t="shared" si="4"/>
        <v>0</v>
      </c>
      <c r="F6" s="10">
        <f t="shared" si="5"/>
        <v>0</v>
      </c>
      <c r="G6" s="14">
        <f t="shared" si="6"/>
        <v>1.3768115942028984</v>
      </c>
      <c r="H6" s="10">
        <v>13</v>
      </c>
      <c r="I6" s="11">
        <v>4</v>
      </c>
      <c r="J6" s="12">
        <v>0</v>
      </c>
      <c r="K6" s="12">
        <v>0</v>
      </c>
      <c r="L6" s="13">
        <v>0</v>
      </c>
      <c r="M6" s="14">
        <f t="shared" si="7"/>
        <v>1.2352941176470589</v>
      </c>
      <c r="N6" s="10">
        <v>17</v>
      </c>
      <c r="O6" s="11">
        <v>1</v>
      </c>
      <c r="P6" s="12">
        <v>0</v>
      </c>
      <c r="Q6" s="12">
        <v>0</v>
      </c>
      <c r="R6" s="13">
        <v>0</v>
      </c>
      <c r="S6" s="14">
        <f t="shared" si="8"/>
        <v>1.0555555555555556</v>
      </c>
      <c r="T6" s="10">
        <v>14</v>
      </c>
      <c r="U6" s="11">
        <v>6</v>
      </c>
      <c r="V6" s="12">
        <v>1</v>
      </c>
      <c r="W6" s="12">
        <v>0</v>
      </c>
      <c r="X6" s="13">
        <v>0</v>
      </c>
      <c r="Y6" s="14">
        <f t="shared" si="9"/>
        <v>1.3809523809523809</v>
      </c>
      <c r="Z6" s="10">
        <v>11</v>
      </c>
      <c r="AA6" s="11">
        <v>3</v>
      </c>
      <c r="AB6" s="12">
        <v>0</v>
      </c>
      <c r="AC6" s="12">
        <v>0</v>
      </c>
      <c r="AD6" s="13">
        <v>0</v>
      </c>
      <c r="AE6" s="14">
        <f t="shared" si="10"/>
        <v>1.2142857142857142</v>
      </c>
      <c r="AF6" s="10">
        <v>5</v>
      </c>
      <c r="AG6" s="11">
        <v>7</v>
      </c>
      <c r="AH6" s="12">
        <v>1</v>
      </c>
      <c r="AI6" s="12">
        <v>0</v>
      </c>
      <c r="AJ6" s="13">
        <v>0</v>
      </c>
      <c r="AK6" s="14">
        <f t="shared" si="11"/>
        <v>1.6923076923076923</v>
      </c>
      <c r="AL6" s="10">
        <v>5</v>
      </c>
      <c r="AM6" s="11">
        <v>2</v>
      </c>
      <c r="AN6" s="12">
        <v>0</v>
      </c>
      <c r="AO6" s="12">
        <v>0</v>
      </c>
      <c r="AP6" s="13">
        <v>0</v>
      </c>
      <c r="AQ6" s="14">
        <f t="shared" si="12"/>
        <v>1.2857142857142858</v>
      </c>
      <c r="AR6" s="10">
        <v>7</v>
      </c>
      <c r="AS6" s="11">
        <v>9</v>
      </c>
      <c r="AT6" s="12">
        <v>0</v>
      </c>
      <c r="AU6" s="12">
        <v>0</v>
      </c>
      <c r="AV6" s="13">
        <v>0</v>
      </c>
      <c r="AW6" s="14">
        <f t="shared" si="13"/>
        <v>1.5625</v>
      </c>
      <c r="AX6" s="10">
        <v>3</v>
      </c>
      <c r="AY6" s="11">
        <v>2</v>
      </c>
      <c r="AZ6" s="12">
        <v>1</v>
      </c>
      <c r="BA6" s="12">
        <v>0</v>
      </c>
      <c r="BB6" s="13">
        <v>0</v>
      </c>
      <c r="BC6" s="14">
        <f t="shared" si="14"/>
        <v>1.6666666666666667</v>
      </c>
      <c r="BD6" s="10">
        <v>8</v>
      </c>
      <c r="BE6" s="11">
        <v>1</v>
      </c>
      <c r="BF6" s="12">
        <v>0</v>
      </c>
      <c r="BG6" s="12">
        <v>0</v>
      </c>
      <c r="BH6" s="13">
        <v>0</v>
      </c>
      <c r="BI6" s="14">
        <f t="shared" si="15"/>
        <v>1.1111111111111112</v>
      </c>
      <c r="BJ6" s="10">
        <v>7</v>
      </c>
      <c r="BK6" s="11">
        <v>9</v>
      </c>
      <c r="BL6" s="12">
        <v>1</v>
      </c>
      <c r="BM6" s="12">
        <v>0</v>
      </c>
      <c r="BN6" s="13">
        <v>0</v>
      </c>
      <c r="BO6" s="14">
        <f t="shared" si="16"/>
        <v>1.6470588235294117</v>
      </c>
      <c r="BP6" s="28"/>
      <c r="BQ6" s="28"/>
    </row>
    <row r="7" spans="1:69" thickBot="1" x14ac:dyDescent="0.4">
      <c r="A7" s="5" t="s">
        <v>9</v>
      </c>
      <c r="B7" s="10">
        <f t="shared" si="1"/>
        <v>91</v>
      </c>
      <c r="C7" s="10">
        <f t="shared" si="2"/>
        <v>40</v>
      </c>
      <c r="D7" s="10">
        <f t="shared" si="3"/>
        <v>7</v>
      </c>
      <c r="E7" s="10">
        <f t="shared" si="4"/>
        <v>0</v>
      </c>
      <c r="F7" s="10">
        <f t="shared" si="5"/>
        <v>0</v>
      </c>
      <c r="G7" s="14">
        <f t="shared" si="6"/>
        <v>1.3913043478260869</v>
      </c>
      <c r="H7" s="10">
        <v>14</v>
      </c>
      <c r="I7" s="11">
        <v>3</v>
      </c>
      <c r="J7" s="12">
        <v>0</v>
      </c>
      <c r="K7" s="12">
        <v>0</v>
      </c>
      <c r="L7" s="13">
        <v>0</v>
      </c>
      <c r="M7" s="14">
        <f t="shared" si="7"/>
        <v>1.1764705882352942</v>
      </c>
      <c r="N7" s="10">
        <v>17</v>
      </c>
      <c r="O7" s="11">
        <v>1</v>
      </c>
      <c r="P7" s="12">
        <v>0</v>
      </c>
      <c r="Q7" s="12">
        <v>0</v>
      </c>
      <c r="R7" s="13">
        <v>0</v>
      </c>
      <c r="S7" s="14">
        <f t="shared" si="8"/>
        <v>1.0555555555555556</v>
      </c>
      <c r="T7" s="10">
        <v>17</v>
      </c>
      <c r="U7" s="11">
        <v>4</v>
      </c>
      <c r="V7" s="12">
        <v>0</v>
      </c>
      <c r="W7" s="12">
        <v>0</v>
      </c>
      <c r="X7" s="13">
        <v>0</v>
      </c>
      <c r="Y7" s="14">
        <f t="shared" si="9"/>
        <v>1.1904761904761905</v>
      </c>
      <c r="Z7" s="10">
        <v>5</v>
      </c>
      <c r="AA7" s="11">
        <v>5</v>
      </c>
      <c r="AB7" s="12">
        <v>2</v>
      </c>
      <c r="AC7" s="12">
        <v>0</v>
      </c>
      <c r="AD7" s="13">
        <v>0</v>
      </c>
      <c r="AE7" s="14">
        <f t="shared" si="10"/>
        <v>1.75</v>
      </c>
      <c r="AF7" s="10">
        <v>7</v>
      </c>
      <c r="AG7" s="11">
        <v>6</v>
      </c>
      <c r="AH7" s="12">
        <v>0</v>
      </c>
      <c r="AI7" s="12">
        <v>0</v>
      </c>
      <c r="AJ7" s="13">
        <v>0</v>
      </c>
      <c r="AK7" s="14">
        <f t="shared" si="11"/>
        <v>1.4615384615384615</v>
      </c>
      <c r="AL7" s="10">
        <v>4</v>
      </c>
      <c r="AM7" s="11">
        <v>2</v>
      </c>
      <c r="AN7" s="12">
        <v>3</v>
      </c>
      <c r="AO7" s="12">
        <v>0</v>
      </c>
      <c r="AP7" s="13">
        <v>0</v>
      </c>
      <c r="AQ7" s="14">
        <f t="shared" si="12"/>
        <v>1.8888888888888888</v>
      </c>
      <c r="AR7" s="10">
        <v>6</v>
      </c>
      <c r="AS7" s="11">
        <v>10</v>
      </c>
      <c r="AT7" s="12">
        <v>1</v>
      </c>
      <c r="AU7" s="12">
        <v>0</v>
      </c>
      <c r="AV7" s="13">
        <v>0</v>
      </c>
      <c r="AW7" s="14">
        <f t="shared" si="13"/>
        <v>1.7058823529411764</v>
      </c>
      <c r="AX7" s="10">
        <v>2</v>
      </c>
      <c r="AY7" s="11">
        <v>2</v>
      </c>
      <c r="AZ7" s="12">
        <v>1</v>
      </c>
      <c r="BA7" s="12">
        <v>0</v>
      </c>
      <c r="BB7" s="13">
        <v>0</v>
      </c>
      <c r="BC7" s="14">
        <f t="shared" si="14"/>
        <v>1.8</v>
      </c>
      <c r="BD7" s="10">
        <v>8</v>
      </c>
      <c r="BE7" s="11">
        <v>1</v>
      </c>
      <c r="BF7" s="12">
        <v>0</v>
      </c>
      <c r="BG7" s="12">
        <v>0</v>
      </c>
      <c r="BH7" s="13">
        <v>0</v>
      </c>
      <c r="BI7" s="14">
        <f t="shared" si="15"/>
        <v>1.1111111111111112</v>
      </c>
      <c r="BJ7" s="10">
        <v>11</v>
      </c>
      <c r="BK7" s="11">
        <v>6</v>
      </c>
      <c r="BL7" s="12">
        <v>0</v>
      </c>
      <c r="BM7" s="12">
        <v>0</v>
      </c>
      <c r="BN7" s="13">
        <v>0</v>
      </c>
      <c r="BO7" s="14">
        <f t="shared" si="16"/>
        <v>1.3529411764705883</v>
      </c>
      <c r="BP7" s="28"/>
      <c r="BQ7" s="28"/>
    </row>
    <row r="8" spans="1:69" thickBot="1" x14ac:dyDescent="0.4">
      <c r="A8" s="5" t="s">
        <v>10</v>
      </c>
      <c r="B8" s="10">
        <f t="shared" si="1"/>
        <v>101</v>
      </c>
      <c r="C8" s="10">
        <f t="shared" si="2"/>
        <v>33</v>
      </c>
      <c r="D8" s="10">
        <f t="shared" si="3"/>
        <v>5</v>
      </c>
      <c r="E8" s="10">
        <f t="shared" si="4"/>
        <v>0</v>
      </c>
      <c r="F8" s="10">
        <f t="shared" si="5"/>
        <v>0</v>
      </c>
      <c r="G8" s="14">
        <f t="shared" si="6"/>
        <v>1.3093525179856116</v>
      </c>
      <c r="H8" s="10">
        <v>13</v>
      </c>
      <c r="I8" s="11">
        <v>2</v>
      </c>
      <c r="J8" s="12">
        <v>0</v>
      </c>
      <c r="K8" s="12">
        <v>0</v>
      </c>
      <c r="L8" s="13">
        <v>0</v>
      </c>
      <c r="M8" s="14">
        <f t="shared" si="7"/>
        <v>1.1333333333333333</v>
      </c>
      <c r="N8" s="10">
        <v>16</v>
      </c>
      <c r="O8" s="11">
        <v>1</v>
      </c>
      <c r="P8" s="12">
        <v>1</v>
      </c>
      <c r="Q8" s="12">
        <v>0</v>
      </c>
      <c r="R8" s="13">
        <v>0</v>
      </c>
      <c r="S8" s="14">
        <f t="shared" si="8"/>
        <v>1.1666666666666667</v>
      </c>
      <c r="T8" s="10">
        <v>15</v>
      </c>
      <c r="U8" s="11">
        <v>6</v>
      </c>
      <c r="V8" s="12">
        <v>0</v>
      </c>
      <c r="W8" s="12">
        <v>0</v>
      </c>
      <c r="X8" s="13">
        <v>0</v>
      </c>
      <c r="Y8" s="14">
        <f t="shared" si="9"/>
        <v>1.2857142857142858</v>
      </c>
      <c r="Z8" s="10">
        <v>10</v>
      </c>
      <c r="AA8" s="11">
        <v>4</v>
      </c>
      <c r="AB8" s="12">
        <v>0</v>
      </c>
      <c r="AC8" s="12">
        <v>0</v>
      </c>
      <c r="AD8" s="13">
        <v>0</v>
      </c>
      <c r="AE8" s="14">
        <f t="shared" si="10"/>
        <v>1.2857142857142858</v>
      </c>
      <c r="AF8" s="10">
        <v>7</v>
      </c>
      <c r="AG8" s="11">
        <v>4</v>
      </c>
      <c r="AH8" s="12">
        <v>2</v>
      </c>
      <c r="AI8" s="12">
        <v>0</v>
      </c>
      <c r="AJ8" s="13">
        <v>0</v>
      </c>
      <c r="AK8" s="14">
        <f t="shared" si="11"/>
        <v>1.6153846153846154</v>
      </c>
      <c r="AL8" s="10">
        <v>8</v>
      </c>
      <c r="AM8" s="11">
        <v>0</v>
      </c>
      <c r="AN8" s="12">
        <v>1</v>
      </c>
      <c r="AO8" s="12">
        <v>0</v>
      </c>
      <c r="AP8" s="13">
        <v>0</v>
      </c>
      <c r="AQ8" s="14">
        <f t="shared" si="12"/>
        <v>1.2222222222222223</v>
      </c>
      <c r="AR8" s="10">
        <v>12</v>
      </c>
      <c r="AS8" s="11">
        <v>4</v>
      </c>
      <c r="AT8" s="12">
        <v>1</v>
      </c>
      <c r="AU8" s="12">
        <v>0</v>
      </c>
      <c r="AV8" s="13">
        <v>0</v>
      </c>
      <c r="AW8" s="14">
        <f t="shared" si="13"/>
        <v>1.3529411764705883</v>
      </c>
      <c r="AX8" s="10">
        <v>4</v>
      </c>
      <c r="AY8" s="11">
        <v>2</v>
      </c>
      <c r="AZ8" s="12">
        <v>0</v>
      </c>
      <c r="BA8" s="12">
        <v>0</v>
      </c>
      <c r="BB8" s="13">
        <v>0</v>
      </c>
      <c r="BC8" s="14">
        <f t="shared" si="14"/>
        <v>1.3333333333333333</v>
      </c>
      <c r="BD8" s="10">
        <v>8</v>
      </c>
      <c r="BE8" s="11">
        <v>1</v>
      </c>
      <c r="BF8" s="12">
        <v>0</v>
      </c>
      <c r="BG8" s="12">
        <v>0</v>
      </c>
      <c r="BH8" s="13">
        <v>0</v>
      </c>
      <c r="BI8" s="14">
        <f t="shared" si="15"/>
        <v>1.1111111111111112</v>
      </c>
      <c r="BJ8" s="10">
        <v>8</v>
      </c>
      <c r="BK8" s="11">
        <v>9</v>
      </c>
      <c r="BL8" s="12">
        <v>0</v>
      </c>
      <c r="BM8" s="12">
        <v>0</v>
      </c>
      <c r="BN8" s="13">
        <v>0</v>
      </c>
      <c r="BO8" s="14">
        <f t="shared" si="16"/>
        <v>1.5294117647058822</v>
      </c>
      <c r="BP8" s="28"/>
      <c r="BQ8" s="28"/>
    </row>
    <row r="9" spans="1:69" thickBot="1" x14ac:dyDescent="0.4">
      <c r="A9" s="5" t="s">
        <v>11</v>
      </c>
      <c r="B9" s="10">
        <f t="shared" si="1"/>
        <v>110</v>
      </c>
      <c r="C9" s="10">
        <f t="shared" si="2"/>
        <v>27</v>
      </c>
      <c r="D9" s="10">
        <f t="shared" si="3"/>
        <v>4</v>
      </c>
      <c r="E9" s="10">
        <f t="shared" si="4"/>
        <v>0</v>
      </c>
      <c r="F9" s="10">
        <f t="shared" si="5"/>
        <v>0</v>
      </c>
      <c r="G9" s="14">
        <f t="shared" si="6"/>
        <v>1.24822695035461</v>
      </c>
      <c r="H9" s="10">
        <v>16</v>
      </c>
      <c r="I9" s="11">
        <v>1</v>
      </c>
      <c r="J9" s="12">
        <v>0</v>
      </c>
      <c r="K9" s="12">
        <v>0</v>
      </c>
      <c r="L9" s="13">
        <v>0</v>
      </c>
      <c r="M9" s="14">
        <f t="shared" si="7"/>
        <v>1.0588235294117647</v>
      </c>
      <c r="N9" s="10">
        <v>17</v>
      </c>
      <c r="O9" s="11">
        <v>1</v>
      </c>
      <c r="P9" s="12">
        <v>0</v>
      </c>
      <c r="Q9" s="12">
        <v>0</v>
      </c>
      <c r="R9" s="13">
        <v>0</v>
      </c>
      <c r="S9" s="14">
        <f t="shared" si="8"/>
        <v>1.0555555555555556</v>
      </c>
      <c r="T9" s="10">
        <v>16</v>
      </c>
      <c r="U9" s="11">
        <v>5</v>
      </c>
      <c r="V9" s="12">
        <v>0</v>
      </c>
      <c r="W9" s="12">
        <v>0</v>
      </c>
      <c r="X9" s="13">
        <v>0</v>
      </c>
      <c r="Y9" s="14">
        <f t="shared" si="9"/>
        <v>1.2380952380952381</v>
      </c>
      <c r="Z9" s="10">
        <v>9</v>
      </c>
      <c r="AA9" s="11">
        <v>4</v>
      </c>
      <c r="AB9" s="12">
        <v>1</v>
      </c>
      <c r="AC9" s="12">
        <v>0</v>
      </c>
      <c r="AD9" s="13">
        <v>0</v>
      </c>
      <c r="AE9" s="14">
        <f t="shared" si="10"/>
        <v>1.4285714285714286</v>
      </c>
      <c r="AF9" s="10">
        <v>9</v>
      </c>
      <c r="AG9" s="11">
        <v>4</v>
      </c>
      <c r="AH9" s="12">
        <v>0</v>
      </c>
      <c r="AI9" s="12">
        <v>0</v>
      </c>
      <c r="AJ9" s="13">
        <v>0</v>
      </c>
      <c r="AK9" s="14">
        <f t="shared" si="11"/>
        <v>1.3076923076923077</v>
      </c>
      <c r="AL9" s="10">
        <v>8</v>
      </c>
      <c r="AM9" s="12">
        <v>0</v>
      </c>
      <c r="AN9" s="12">
        <v>1</v>
      </c>
      <c r="AO9" s="12">
        <v>0</v>
      </c>
      <c r="AP9" s="13">
        <v>0</v>
      </c>
      <c r="AQ9" s="14">
        <f t="shared" si="12"/>
        <v>1.2222222222222223</v>
      </c>
      <c r="AR9" s="10">
        <v>10</v>
      </c>
      <c r="AS9" s="12">
        <v>7</v>
      </c>
      <c r="AT9" s="12">
        <v>0</v>
      </c>
      <c r="AU9" s="12">
        <v>0</v>
      </c>
      <c r="AV9" s="13">
        <v>0</v>
      </c>
      <c r="AW9" s="14">
        <f t="shared" si="13"/>
        <v>1.411764705882353</v>
      </c>
      <c r="AX9" s="10">
        <v>3</v>
      </c>
      <c r="AY9" s="12">
        <v>2</v>
      </c>
      <c r="AZ9" s="12">
        <v>1</v>
      </c>
      <c r="BA9" s="12">
        <v>0</v>
      </c>
      <c r="BB9" s="13">
        <v>0</v>
      </c>
      <c r="BC9" s="14">
        <f t="shared" si="14"/>
        <v>1.6666666666666667</v>
      </c>
      <c r="BD9" s="10">
        <v>9</v>
      </c>
      <c r="BE9" s="12">
        <v>0</v>
      </c>
      <c r="BF9" s="12">
        <v>0</v>
      </c>
      <c r="BG9" s="12">
        <v>0</v>
      </c>
      <c r="BH9" s="13">
        <v>0</v>
      </c>
      <c r="BI9" s="14">
        <f t="shared" si="15"/>
        <v>1</v>
      </c>
      <c r="BJ9" s="10">
        <v>13</v>
      </c>
      <c r="BK9" s="12">
        <v>3</v>
      </c>
      <c r="BL9" s="12">
        <v>1</v>
      </c>
      <c r="BM9" s="12">
        <v>0</v>
      </c>
      <c r="BN9" s="13">
        <v>0</v>
      </c>
      <c r="BO9" s="14">
        <f t="shared" si="16"/>
        <v>1.2941176470588236</v>
      </c>
      <c r="BP9" s="28"/>
      <c r="BQ9" s="28"/>
    </row>
    <row r="10" spans="1:69" thickBot="1" x14ac:dyDescent="0.4">
      <c r="A10" s="5" t="s">
        <v>12</v>
      </c>
      <c r="B10" s="10">
        <f t="shared" si="1"/>
        <v>71</v>
      </c>
      <c r="C10" s="10">
        <f t="shared" si="2"/>
        <v>56</v>
      </c>
      <c r="D10" s="10">
        <f t="shared" si="3"/>
        <v>11</v>
      </c>
      <c r="E10" s="10">
        <f t="shared" si="4"/>
        <v>0</v>
      </c>
      <c r="F10" s="10">
        <f t="shared" si="5"/>
        <v>0</v>
      </c>
      <c r="G10" s="14">
        <f t="shared" si="6"/>
        <v>1.5652173913043479</v>
      </c>
      <c r="H10" s="10">
        <v>11</v>
      </c>
      <c r="I10" s="11">
        <v>6</v>
      </c>
      <c r="J10" s="12">
        <v>0</v>
      </c>
      <c r="K10" s="12">
        <v>0</v>
      </c>
      <c r="L10" s="13">
        <v>0</v>
      </c>
      <c r="M10" s="14">
        <f t="shared" si="7"/>
        <v>1.3529411764705883</v>
      </c>
      <c r="N10" s="10">
        <v>11</v>
      </c>
      <c r="O10" s="11">
        <v>6</v>
      </c>
      <c r="P10" s="12">
        <v>1</v>
      </c>
      <c r="Q10" s="12">
        <v>0</v>
      </c>
      <c r="R10" s="13">
        <v>0</v>
      </c>
      <c r="S10" s="14">
        <f t="shared" si="8"/>
        <v>1.4444444444444444</v>
      </c>
      <c r="T10" s="10">
        <v>11</v>
      </c>
      <c r="U10" s="11">
        <v>9</v>
      </c>
      <c r="V10" s="12">
        <v>1</v>
      </c>
      <c r="W10" s="12">
        <v>0</v>
      </c>
      <c r="X10" s="13">
        <v>0</v>
      </c>
      <c r="Y10" s="14">
        <f t="shared" si="9"/>
        <v>1.5238095238095237</v>
      </c>
      <c r="Z10" s="10">
        <v>11</v>
      </c>
      <c r="AA10" s="11">
        <v>2</v>
      </c>
      <c r="AB10" s="12">
        <v>0</v>
      </c>
      <c r="AC10" s="12">
        <v>0</v>
      </c>
      <c r="AD10" s="13">
        <v>0</v>
      </c>
      <c r="AE10" s="14">
        <f t="shared" si="10"/>
        <v>1.1538461538461537</v>
      </c>
      <c r="AF10" s="10">
        <v>7</v>
      </c>
      <c r="AG10" s="11">
        <v>6</v>
      </c>
      <c r="AH10" s="12">
        <v>0</v>
      </c>
      <c r="AI10" s="12">
        <v>0</v>
      </c>
      <c r="AJ10" s="13">
        <v>0</v>
      </c>
      <c r="AK10" s="14">
        <f t="shared" si="11"/>
        <v>1.4615384615384615</v>
      </c>
      <c r="AL10" s="10">
        <v>3</v>
      </c>
      <c r="AM10" s="11">
        <v>4</v>
      </c>
      <c r="AN10" s="12">
        <v>1</v>
      </c>
      <c r="AO10" s="12">
        <v>0</v>
      </c>
      <c r="AP10" s="13">
        <v>0</v>
      </c>
      <c r="AQ10" s="14">
        <f t="shared" si="12"/>
        <v>1.75</v>
      </c>
      <c r="AR10" s="10">
        <v>4</v>
      </c>
      <c r="AS10" s="11">
        <v>10</v>
      </c>
      <c r="AT10" s="12">
        <v>3</v>
      </c>
      <c r="AU10" s="12">
        <v>0</v>
      </c>
      <c r="AV10" s="13">
        <v>0</v>
      </c>
      <c r="AW10" s="14">
        <f t="shared" si="13"/>
        <v>1.9411764705882353</v>
      </c>
      <c r="AX10" s="10">
        <v>1</v>
      </c>
      <c r="AY10" s="11">
        <v>2</v>
      </c>
      <c r="AZ10" s="12">
        <v>2</v>
      </c>
      <c r="BA10" s="12">
        <v>0</v>
      </c>
      <c r="BB10" s="13">
        <v>0</v>
      </c>
      <c r="BC10" s="14">
        <f t="shared" si="14"/>
        <v>2.2000000000000002</v>
      </c>
      <c r="BD10" s="10">
        <v>5</v>
      </c>
      <c r="BE10" s="11">
        <v>4</v>
      </c>
      <c r="BF10" s="12">
        <v>0</v>
      </c>
      <c r="BG10" s="12">
        <v>0</v>
      </c>
      <c r="BH10" s="13">
        <v>0</v>
      </c>
      <c r="BI10" s="14">
        <f t="shared" si="15"/>
        <v>1.4444444444444444</v>
      </c>
      <c r="BJ10" s="10">
        <v>7</v>
      </c>
      <c r="BK10" s="11">
        <v>7</v>
      </c>
      <c r="BL10" s="12">
        <v>3</v>
      </c>
      <c r="BM10" s="12">
        <v>0</v>
      </c>
      <c r="BN10" s="13">
        <v>0</v>
      </c>
      <c r="BO10" s="14">
        <f t="shared" si="16"/>
        <v>1.7647058823529411</v>
      </c>
      <c r="BP10" s="28"/>
      <c r="BQ10" s="28"/>
    </row>
    <row r="11" spans="1:69" thickBot="1" x14ac:dyDescent="0.4">
      <c r="A11" s="5" t="s">
        <v>13</v>
      </c>
      <c r="B11" s="10">
        <f t="shared" si="1"/>
        <v>41</v>
      </c>
      <c r="C11" s="10">
        <f t="shared" si="2"/>
        <v>71</v>
      </c>
      <c r="D11" s="10">
        <f t="shared" si="3"/>
        <v>17</v>
      </c>
      <c r="E11" s="10">
        <f t="shared" si="4"/>
        <v>11</v>
      </c>
      <c r="F11" s="10">
        <f t="shared" si="5"/>
        <v>0</v>
      </c>
      <c r="G11" s="14">
        <f t="shared" si="6"/>
        <v>1.9857142857142858</v>
      </c>
      <c r="H11" s="10">
        <v>7</v>
      </c>
      <c r="I11" s="11">
        <v>7</v>
      </c>
      <c r="J11" s="12">
        <v>2</v>
      </c>
      <c r="K11" s="12">
        <v>1</v>
      </c>
      <c r="L11" s="13">
        <v>0</v>
      </c>
      <c r="M11" s="14">
        <f t="shared" si="7"/>
        <v>1.8235294117647058</v>
      </c>
      <c r="N11" s="10">
        <v>6</v>
      </c>
      <c r="O11" s="11">
        <v>10</v>
      </c>
      <c r="P11" s="12">
        <v>1</v>
      </c>
      <c r="Q11" s="12">
        <v>1</v>
      </c>
      <c r="R11" s="13">
        <v>0</v>
      </c>
      <c r="S11" s="14">
        <f t="shared" si="8"/>
        <v>1.8333333333333333</v>
      </c>
      <c r="T11" s="10">
        <v>5</v>
      </c>
      <c r="U11" s="11">
        <v>11</v>
      </c>
      <c r="V11" s="12">
        <v>3</v>
      </c>
      <c r="W11" s="12">
        <v>2</v>
      </c>
      <c r="X11" s="13">
        <v>0</v>
      </c>
      <c r="Y11" s="14">
        <f t="shared" si="9"/>
        <v>2.0952380952380953</v>
      </c>
      <c r="Z11" s="10">
        <v>8</v>
      </c>
      <c r="AA11" s="11">
        <v>6</v>
      </c>
      <c r="AB11" s="12">
        <v>0</v>
      </c>
      <c r="AC11" s="12">
        <v>0</v>
      </c>
      <c r="AD11" s="13">
        <v>0</v>
      </c>
      <c r="AE11" s="14">
        <f t="shared" si="10"/>
        <v>1.4285714285714286</v>
      </c>
      <c r="AF11" s="10">
        <v>1</v>
      </c>
      <c r="AG11" s="11">
        <v>7</v>
      </c>
      <c r="AH11" s="12">
        <v>4</v>
      </c>
      <c r="AI11" s="12">
        <v>1</v>
      </c>
      <c r="AJ11" s="13">
        <v>0</v>
      </c>
      <c r="AK11" s="14">
        <f t="shared" si="11"/>
        <v>2.3846153846153846</v>
      </c>
      <c r="AL11" s="15">
        <v>3</v>
      </c>
      <c r="AM11" s="16">
        <v>5</v>
      </c>
      <c r="AN11" s="17">
        <v>1</v>
      </c>
      <c r="AO11" s="17">
        <v>0</v>
      </c>
      <c r="AP11" s="18">
        <v>0</v>
      </c>
      <c r="AQ11" s="14">
        <f t="shared" si="12"/>
        <v>1.7777777777777777</v>
      </c>
      <c r="AR11" s="15">
        <v>4</v>
      </c>
      <c r="AS11" s="16">
        <v>10</v>
      </c>
      <c r="AT11" s="17">
        <v>2</v>
      </c>
      <c r="AU11" s="17">
        <v>1</v>
      </c>
      <c r="AV11" s="18">
        <v>0</v>
      </c>
      <c r="AW11" s="14">
        <f t="shared" si="13"/>
        <v>2</v>
      </c>
      <c r="AX11" s="15">
        <v>0</v>
      </c>
      <c r="AY11" s="16">
        <v>4</v>
      </c>
      <c r="AZ11" s="17">
        <v>1</v>
      </c>
      <c r="BA11" s="17">
        <v>0</v>
      </c>
      <c r="BB11" s="18">
        <v>0</v>
      </c>
      <c r="BC11" s="14">
        <f t="shared" si="14"/>
        <v>2.2000000000000002</v>
      </c>
      <c r="BD11" s="15">
        <v>3</v>
      </c>
      <c r="BE11" s="16">
        <v>4</v>
      </c>
      <c r="BF11" s="17">
        <v>0</v>
      </c>
      <c r="BG11" s="17">
        <v>2</v>
      </c>
      <c r="BH11" s="18">
        <v>0</v>
      </c>
      <c r="BI11" s="14">
        <f t="shared" si="15"/>
        <v>2.1111111111111112</v>
      </c>
      <c r="BJ11" s="15">
        <v>4</v>
      </c>
      <c r="BK11" s="16">
        <v>7</v>
      </c>
      <c r="BL11" s="17">
        <v>3</v>
      </c>
      <c r="BM11" s="17">
        <v>3</v>
      </c>
      <c r="BN11" s="18">
        <v>0</v>
      </c>
      <c r="BO11" s="14">
        <f t="shared" si="16"/>
        <v>2.2941176470588234</v>
      </c>
      <c r="BP11" s="28"/>
      <c r="BQ11" s="28"/>
    </row>
    <row r="12" spans="1:69" x14ac:dyDescent="0.25">
      <c r="A12" s="5"/>
      <c r="B12" s="6" t="s">
        <v>0</v>
      </c>
      <c r="C12" s="7" t="s">
        <v>1</v>
      </c>
      <c r="D12" s="7" t="s">
        <v>2</v>
      </c>
      <c r="E12" s="7" t="s">
        <v>3</v>
      </c>
      <c r="F12" s="7" t="s">
        <v>4</v>
      </c>
      <c r="G12" s="8" t="s">
        <v>5</v>
      </c>
      <c r="H12" s="6" t="s">
        <v>0</v>
      </c>
      <c r="I12" s="7" t="s">
        <v>1</v>
      </c>
      <c r="J12" s="7" t="s">
        <v>2</v>
      </c>
      <c r="K12" s="7" t="s">
        <v>3</v>
      </c>
      <c r="L12" s="7" t="s">
        <v>4</v>
      </c>
      <c r="M12" s="8" t="s">
        <v>5</v>
      </c>
      <c r="N12" s="6" t="s">
        <v>0</v>
      </c>
      <c r="O12" s="7" t="s">
        <v>1</v>
      </c>
      <c r="P12" s="7" t="s">
        <v>2</v>
      </c>
      <c r="Q12" s="7" t="s">
        <v>3</v>
      </c>
      <c r="R12" s="7" t="s">
        <v>4</v>
      </c>
      <c r="S12" s="8" t="s">
        <v>5</v>
      </c>
      <c r="T12" s="6" t="s">
        <v>0</v>
      </c>
      <c r="U12" s="7" t="s">
        <v>1</v>
      </c>
      <c r="V12" s="7" t="s">
        <v>2</v>
      </c>
      <c r="W12" s="7" t="s">
        <v>3</v>
      </c>
      <c r="X12" s="7" t="s">
        <v>4</v>
      </c>
      <c r="Y12" s="8" t="s">
        <v>5</v>
      </c>
      <c r="Z12" s="6" t="s">
        <v>0</v>
      </c>
      <c r="AA12" s="7" t="s">
        <v>1</v>
      </c>
      <c r="AB12" s="7" t="s">
        <v>2</v>
      </c>
      <c r="AC12" s="7" t="s">
        <v>3</v>
      </c>
      <c r="AD12" s="7" t="s">
        <v>4</v>
      </c>
      <c r="AE12" s="8" t="s">
        <v>5</v>
      </c>
      <c r="AF12" s="6" t="s">
        <v>0</v>
      </c>
      <c r="AG12" s="7" t="s">
        <v>1</v>
      </c>
      <c r="AH12" s="7" t="s">
        <v>2</v>
      </c>
      <c r="AI12" s="7" t="s">
        <v>3</v>
      </c>
      <c r="AJ12" s="7" t="s">
        <v>4</v>
      </c>
      <c r="AK12" s="8" t="s">
        <v>5</v>
      </c>
      <c r="AL12" s="6" t="s">
        <v>0</v>
      </c>
      <c r="AM12" s="7" t="s">
        <v>1</v>
      </c>
      <c r="AN12" s="7" t="s">
        <v>2</v>
      </c>
      <c r="AO12" s="7" t="s">
        <v>3</v>
      </c>
      <c r="AP12" s="7" t="s">
        <v>4</v>
      </c>
      <c r="AQ12" s="8" t="s">
        <v>5</v>
      </c>
      <c r="AR12" s="6" t="s">
        <v>0</v>
      </c>
      <c r="AS12" s="7" t="s">
        <v>1</v>
      </c>
      <c r="AT12" s="7" t="s">
        <v>2</v>
      </c>
      <c r="AU12" s="7" t="s">
        <v>3</v>
      </c>
      <c r="AV12" s="7" t="s">
        <v>4</v>
      </c>
      <c r="AW12" s="8" t="s">
        <v>5</v>
      </c>
      <c r="AX12" s="6" t="s">
        <v>0</v>
      </c>
      <c r="AY12" s="7" t="s">
        <v>1</v>
      </c>
      <c r="AZ12" s="7" t="s">
        <v>2</v>
      </c>
      <c r="BA12" s="7" t="s">
        <v>3</v>
      </c>
      <c r="BB12" s="7" t="s">
        <v>4</v>
      </c>
      <c r="BC12" s="8" t="s">
        <v>5</v>
      </c>
      <c r="BD12" s="6" t="s">
        <v>0</v>
      </c>
      <c r="BE12" s="7" t="s">
        <v>1</v>
      </c>
      <c r="BF12" s="7" t="s">
        <v>2</v>
      </c>
      <c r="BG12" s="7" t="s">
        <v>3</v>
      </c>
      <c r="BH12" s="7" t="s">
        <v>4</v>
      </c>
      <c r="BI12" s="8" t="s">
        <v>5</v>
      </c>
      <c r="BJ12" s="6" t="s">
        <v>0</v>
      </c>
      <c r="BK12" s="7" t="s">
        <v>1</v>
      </c>
      <c r="BL12" s="7" t="s">
        <v>2</v>
      </c>
      <c r="BM12" s="7" t="s">
        <v>3</v>
      </c>
      <c r="BN12" s="7" t="s">
        <v>4</v>
      </c>
      <c r="BO12" s="8" t="s">
        <v>5</v>
      </c>
      <c r="BP12" s="28"/>
      <c r="BQ12" s="28"/>
    </row>
    <row r="13" spans="1:69" thickBot="1" x14ac:dyDescent="0.4">
      <c r="A13" s="5" t="s">
        <v>14</v>
      </c>
      <c r="B13" s="10">
        <f>H13+N13+T13+Z13+AF13+AL13+AR13+AX13+BD13+BJ13</f>
        <v>115</v>
      </c>
      <c r="C13" s="10">
        <f t="shared" ref="C13:F13" si="17">I13+O13+U13+AA13+AG13+AM13+AS13+AY13+BE13+BK13</f>
        <v>25</v>
      </c>
      <c r="D13" s="10">
        <f t="shared" si="17"/>
        <v>0</v>
      </c>
      <c r="E13" s="10">
        <f t="shared" si="17"/>
        <v>0</v>
      </c>
      <c r="F13" s="10">
        <f t="shared" si="17"/>
        <v>0</v>
      </c>
      <c r="G13" s="14">
        <f>(B13+C13*2+D13*3+E13*4+F13*5)/SUM(B13:F13)</f>
        <v>1.1785714285714286</v>
      </c>
      <c r="H13" s="10">
        <v>10</v>
      </c>
      <c r="I13" s="11">
        <v>7</v>
      </c>
      <c r="J13" s="12">
        <v>0</v>
      </c>
      <c r="K13" s="12">
        <v>0</v>
      </c>
      <c r="L13" s="13">
        <v>0</v>
      </c>
      <c r="M13" s="14">
        <f t="shared" ref="M13:M18" si="18">(H13+I13*2+J13*3+K13*4+L13*5)/SUM(H13:L13)</f>
        <v>1.411764705882353</v>
      </c>
      <c r="N13" s="10">
        <v>16</v>
      </c>
      <c r="O13" s="11">
        <v>2</v>
      </c>
      <c r="P13" s="12">
        <v>0</v>
      </c>
      <c r="Q13" s="12">
        <v>0</v>
      </c>
      <c r="R13" s="13">
        <v>0</v>
      </c>
      <c r="S13" s="14">
        <f t="shared" si="8"/>
        <v>1.1111111111111112</v>
      </c>
      <c r="T13" s="10">
        <v>20</v>
      </c>
      <c r="U13" s="11">
        <v>1</v>
      </c>
      <c r="V13" s="12">
        <v>0</v>
      </c>
      <c r="W13" s="12">
        <v>0</v>
      </c>
      <c r="X13" s="13">
        <v>0</v>
      </c>
      <c r="Y13" s="14">
        <f t="shared" ref="Y13:Y18" si="19">(T13+U13*2+V13*3+W13*4+X13*5)/SUM(T13:X13)</f>
        <v>1.0476190476190477</v>
      </c>
      <c r="Z13" s="10">
        <v>11</v>
      </c>
      <c r="AA13" s="11">
        <v>3</v>
      </c>
      <c r="AB13" s="12">
        <v>0</v>
      </c>
      <c r="AC13" s="12">
        <v>0</v>
      </c>
      <c r="AD13" s="13">
        <v>0</v>
      </c>
      <c r="AE13" s="14">
        <f t="shared" ref="AE13:AE18" si="20">(Z13+AA13*2+AB13*3+AC13*4+AD13*5)/SUM(Z13:AD13)</f>
        <v>1.2142857142857142</v>
      </c>
      <c r="AF13" s="10">
        <v>14</v>
      </c>
      <c r="AG13" s="11">
        <v>0</v>
      </c>
      <c r="AH13" s="12">
        <v>0</v>
      </c>
      <c r="AI13" s="12">
        <v>0</v>
      </c>
      <c r="AJ13" s="13">
        <v>0</v>
      </c>
      <c r="AK13" s="14">
        <f t="shared" ref="AK13:AK18" si="21">(AF13+AG13*2+AH13*3+AI13*4+AJ13*5)/SUM(AF13:AJ13)</f>
        <v>1</v>
      </c>
      <c r="AL13" s="10">
        <v>8</v>
      </c>
      <c r="AM13" s="11">
        <v>1</v>
      </c>
      <c r="AN13" s="12">
        <v>0</v>
      </c>
      <c r="AO13" s="12">
        <v>0</v>
      </c>
      <c r="AP13" s="13">
        <v>0</v>
      </c>
      <c r="AQ13" s="14">
        <f t="shared" si="12"/>
        <v>1.1111111111111112</v>
      </c>
      <c r="AR13" s="10">
        <v>10</v>
      </c>
      <c r="AS13" s="11">
        <v>6</v>
      </c>
      <c r="AT13" s="12">
        <v>0</v>
      </c>
      <c r="AU13" s="12">
        <v>0</v>
      </c>
      <c r="AV13" s="13">
        <v>0</v>
      </c>
      <c r="AW13" s="14">
        <f t="shared" si="13"/>
        <v>1.375</v>
      </c>
      <c r="AX13" s="10">
        <v>4</v>
      </c>
      <c r="AY13" s="11">
        <v>2</v>
      </c>
      <c r="AZ13" s="12">
        <v>0</v>
      </c>
      <c r="BA13" s="12">
        <v>0</v>
      </c>
      <c r="BB13" s="13">
        <v>0</v>
      </c>
      <c r="BC13" s="14">
        <f t="shared" si="14"/>
        <v>1.3333333333333333</v>
      </c>
      <c r="BD13" s="10">
        <v>8</v>
      </c>
      <c r="BE13" s="11">
        <v>1</v>
      </c>
      <c r="BF13" s="12">
        <v>0</v>
      </c>
      <c r="BG13" s="12">
        <v>0</v>
      </c>
      <c r="BH13" s="13">
        <v>0</v>
      </c>
      <c r="BI13" s="14">
        <f t="shared" si="15"/>
        <v>1.1111111111111112</v>
      </c>
      <c r="BJ13" s="10">
        <v>14</v>
      </c>
      <c r="BK13" s="11">
        <v>2</v>
      </c>
      <c r="BL13" s="12">
        <v>0</v>
      </c>
      <c r="BM13" s="12">
        <v>0</v>
      </c>
      <c r="BN13" s="13">
        <v>0</v>
      </c>
      <c r="BO13" s="14">
        <f t="shared" si="16"/>
        <v>1.125</v>
      </c>
      <c r="BP13" s="28"/>
      <c r="BQ13" s="28"/>
    </row>
    <row r="14" spans="1:69" thickBot="1" x14ac:dyDescent="0.4">
      <c r="A14" s="5" t="s">
        <v>15</v>
      </c>
      <c r="B14" s="10">
        <f t="shared" ref="B14:B20" si="22">H14+N14+T14+Z14+AF14+AL14+AR14+AX14+BD14+BJ14</f>
        <v>106</v>
      </c>
      <c r="C14" s="10">
        <f t="shared" ref="C14:C18" si="23">I14+O14+U14+AA14+AG14+AM14+AS14+AY14+BE14+BK14</f>
        <v>26</v>
      </c>
      <c r="D14" s="10">
        <f t="shared" ref="D14:D18" si="24">J14+P14+V14+AB14+AH14+AN14+AT14+AZ14+BF14+BL14</f>
        <v>6</v>
      </c>
      <c r="E14" s="10">
        <f t="shared" ref="E14:E18" si="25">K14+Q14+W14+AC14+AI14+AO14+AU14+BA14+BG14+BM14</f>
        <v>2</v>
      </c>
      <c r="F14" s="10">
        <f t="shared" ref="F14:F18" si="26">L14+R14+X14+AD14+AJ14+AP14+AV14+BB14+BH14+BN14</f>
        <v>0</v>
      </c>
      <c r="G14" s="14">
        <f t="shared" si="6"/>
        <v>1.3142857142857143</v>
      </c>
      <c r="H14" s="10">
        <v>17</v>
      </c>
      <c r="I14" s="11">
        <v>0</v>
      </c>
      <c r="J14" s="12">
        <v>0</v>
      </c>
      <c r="K14" s="12">
        <v>0</v>
      </c>
      <c r="L14" s="13">
        <v>0</v>
      </c>
      <c r="M14" s="14">
        <f t="shared" si="18"/>
        <v>1</v>
      </c>
      <c r="N14" s="10">
        <v>17</v>
      </c>
      <c r="O14" s="11">
        <v>1</v>
      </c>
      <c r="P14" s="12">
        <v>0</v>
      </c>
      <c r="Q14" s="12">
        <v>0</v>
      </c>
      <c r="R14" s="13">
        <v>0</v>
      </c>
      <c r="S14" s="14">
        <f t="shared" si="8"/>
        <v>1.0555555555555556</v>
      </c>
      <c r="T14" s="10">
        <v>19</v>
      </c>
      <c r="U14" s="11">
        <v>1</v>
      </c>
      <c r="V14" s="12">
        <v>1</v>
      </c>
      <c r="W14" s="12">
        <v>0</v>
      </c>
      <c r="X14" s="13">
        <v>0</v>
      </c>
      <c r="Y14" s="14">
        <f t="shared" si="19"/>
        <v>1.1428571428571428</v>
      </c>
      <c r="Z14" s="10">
        <v>12</v>
      </c>
      <c r="AA14" s="11">
        <v>2</v>
      </c>
      <c r="AB14" s="12">
        <v>0</v>
      </c>
      <c r="AC14" s="12">
        <v>0</v>
      </c>
      <c r="AD14" s="13">
        <v>0</v>
      </c>
      <c r="AE14" s="14">
        <f t="shared" si="20"/>
        <v>1.1428571428571428</v>
      </c>
      <c r="AF14" s="10">
        <v>12</v>
      </c>
      <c r="AG14" s="11">
        <v>2</v>
      </c>
      <c r="AH14" s="12">
        <v>0</v>
      </c>
      <c r="AI14" s="12">
        <v>0</v>
      </c>
      <c r="AJ14" s="13">
        <v>0</v>
      </c>
      <c r="AK14" s="14">
        <f t="shared" si="21"/>
        <v>1.1428571428571428</v>
      </c>
      <c r="AL14" s="10">
        <v>7</v>
      </c>
      <c r="AM14" s="11">
        <v>1</v>
      </c>
      <c r="AN14" s="12">
        <v>0</v>
      </c>
      <c r="AO14" s="12">
        <v>1</v>
      </c>
      <c r="AP14" s="13">
        <v>0</v>
      </c>
      <c r="AQ14" s="14">
        <f t="shared" si="12"/>
        <v>1.4444444444444444</v>
      </c>
      <c r="AR14" s="10">
        <v>5</v>
      </c>
      <c r="AS14" s="11">
        <v>8</v>
      </c>
      <c r="AT14" s="12">
        <v>2</v>
      </c>
      <c r="AU14" s="12">
        <v>0</v>
      </c>
      <c r="AV14" s="13">
        <v>0</v>
      </c>
      <c r="AW14" s="14">
        <f t="shared" si="13"/>
        <v>1.8</v>
      </c>
      <c r="AX14" s="10">
        <v>2</v>
      </c>
      <c r="AY14" s="11">
        <v>3</v>
      </c>
      <c r="AZ14" s="12">
        <v>1</v>
      </c>
      <c r="BA14" s="12">
        <v>0</v>
      </c>
      <c r="BB14" s="13">
        <v>0</v>
      </c>
      <c r="BC14" s="14">
        <f t="shared" si="14"/>
        <v>1.8333333333333333</v>
      </c>
      <c r="BD14" s="10">
        <v>8</v>
      </c>
      <c r="BE14" s="11">
        <v>1</v>
      </c>
      <c r="BF14" s="12">
        <v>0</v>
      </c>
      <c r="BG14" s="12">
        <v>0</v>
      </c>
      <c r="BH14" s="13">
        <v>0</v>
      </c>
      <c r="BI14" s="14">
        <f t="shared" si="15"/>
        <v>1.1111111111111112</v>
      </c>
      <c r="BJ14" s="10">
        <v>7</v>
      </c>
      <c r="BK14" s="11">
        <v>7</v>
      </c>
      <c r="BL14" s="12">
        <v>2</v>
      </c>
      <c r="BM14" s="12">
        <v>1</v>
      </c>
      <c r="BN14" s="13">
        <v>0</v>
      </c>
      <c r="BO14" s="14">
        <f t="shared" si="16"/>
        <v>1.8235294117647058</v>
      </c>
      <c r="BP14" s="28"/>
      <c r="BQ14" s="28"/>
    </row>
    <row r="15" spans="1:69" thickBot="1" x14ac:dyDescent="0.4">
      <c r="A15" s="5" t="s">
        <v>16</v>
      </c>
      <c r="B15" s="10">
        <f t="shared" si="22"/>
        <v>116</v>
      </c>
      <c r="C15" s="10">
        <f t="shared" si="23"/>
        <v>24</v>
      </c>
      <c r="D15" s="10">
        <f t="shared" si="24"/>
        <v>1</v>
      </c>
      <c r="E15" s="10">
        <f t="shared" si="25"/>
        <v>0</v>
      </c>
      <c r="F15" s="10">
        <f t="shared" si="26"/>
        <v>0</v>
      </c>
      <c r="G15" s="14">
        <f t="shared" si="6"/>
        <v>1.1843971631205674</v>
      </c>
      <c r="H15" s="10">
        <v>15</v>
      </c>
      <c r="I15" s="11">
        <v>2</v>
      </c>
      <c r="J15" s="12">
        <v>0</v>
      </c>
      <c r="K15" s="12">
        <v>0</v>
      </c>
      <c r="L15" s="13">
        <v>0</v>
      </c>
      <c r="M15" s="14">
        <f t="shared" si="18"/>
        <v>1.1176470588235294</v>
      </c>
      <c r="N15" s="10">
        <v>17</v>
      </c>
      <c r="O15" s="11">
        <v>1</v>
      </c>
      <c r="P15" s="12">
        <v>0</v>
      </c>
      <c r="Q15" s="12">
        <v>0</v>
      </c>
      <c r="R15" s="13">
        <v>0</v>
      </c>
      <c r="S15" s="14">
        <f t="shared" si="8"/>
        <v>1.0555555555555556</v>
      </c>
      <c r="T15" s="10">
        <v>17</v>
      </c>
      <c r="U15" s="11">
        <v>4</v>
      </c>
      <c r="V15" s="12">
        <v>0</v>
      </c>
      <c r="W15" s="12">
        <v>0</v>
      </c>
      <c r="X15" s="13">
        <v>0</v>
      </c>
      <c r="Y15" s="14">
        <f t="shared" si="19"/>
        <v>1.1904761904761905</v>
      </c>
      <c r="Z15" s="10">
        <v>12</v>
      </c>
      <c r="AA15" s="11">
        <v>2</v>
      </c>
      <c r="AB15" s="12">
        <v>0</v>
      </c>
      <c r="AC15" s="12">
        <v>0</v>
      </c>
      <c r="AD15" s="13">
        <v>0</v>
      </c>
      <c r="AE15" s="14">
        <f t="shared" si="20"/>
        <v>1.1428571428571428</v>
      </c>
      <c r="AF15" s="10">
        <v>11</v>
      </c>
      <c r="AG15" s="11">
        <v>2</v>
      </c>
      <c r="AH15" s="12">
        <v>0</v>
      </c>
      <c r="AI15" s="12">
        <v>0</v>
      </c>
      <c r="AJ15" s="13">
        <v>0</v>
      </c>
      <c r="AK15" s="14">
        <f t="shared" si="21"/>
        <v>1.1538461538461537</v>
      </c>
      <c r="AL15" s="10">
        <v>4</v>
      </c>
      <c r="AM15" s="11">
        <v>4</v>
      </c>
      <c r="AN15" s="12">
        <v>1</v>
      </c>
      <c r="AO15" s="12">
        <v>0</v>
      </c>
      <c r="AP15" s="13">
        <v>0</v>
      </c>
      <c r="AQ15" s="14">
        <f t="shared" si="12"/>
        <v>1.6666666666666667</v>
      </c>
      <c r="AR15" s="10">
        <v>14</v>
      </c>
      <c r="AS15" s="11">
        <v>3</v>
      </c>
      <c r="AT15" s="12">
        <v>0</v>
      </c>
      <c r="AU15" s="12">
        <v>0</v>
      </c>
      <c r="AV15" s="13">
        <v>0</v>
      </c>
      <c r="AW15" s="14">
        <f t="shared" si="13"/>
        <v>1.1764705882352942</v>
      </c>
      <c r="AX15" s="10">
        <v>4</v>
      </c>
      <c r="AY15" s="11">
        <v>2</v>
      </c>
      <c r="AZ15" s="12">
        <v>0</v>
      </c>
      <c r="BA15" s="12">
        <v>0</v>
      </c>
      <c r="BB15" s="13">
        <v>0</v>
      </c>
      <c r="BC15" s="14">
        <f t="shared" si="14"/>
        <v>1.3333333333333333</v>
      </c>
      <c r="BD15" s="10">
        <v>8</v>
      </c>
      <c r="BE15" s="11">
        <v>1</v>
      </c>
      <c r="BF15" s="12">
        <v>0</v>
      </c>
      <c r="BG15" s="12">
        <v>0</v>
      </c>
      <c r="BH15" s="13">
        <v>0</v>
      </c>
      <c r="BI15" s="14">
        <f t="shared" si="15"/>
        <v>1.1111111111111112</v>
      </c>
      <c r="BJ15" s="10">
        <v>14</v>
      </c>
      <c r="BK15" s="11">
        <v>3</v>
      </c>
      <c r="BL15" s="12">
        <v>0</v>
      </c>
      <c r="BM15" s="12">
        <v>0</v>
      </c>
      <c r="BN15" s="13">
        <v>0</v>
      </c>
      <c r="BO15" s="14">
        <f t="shared" si="16"/>
        <v>1.1764705882352942</v>
      </c>
      <c r="BP15" s="28"/>
      <c r="BQ15" s="28"/>
    </row>
    <row r="16" spans="1:69" thickBot="1" x14ac:dyDescent="0.4">
      <c r="A16" s="5" t="s">
        <v>17</v>
      </c>
      <c r="B16" s="10">
        <f t="shared" si="22"/>
        <v>101</v>
      </c>
      <c r="C16" s="10">
        <f t="shared" si="23"/>
        <v>34</v>
      </c>
      <c r="D16" s="10">
        <f t="shared" si="24"/>
        <v>4</v>
      </c>
      <c r="E16" s="10">
        <f t="shared" si="25"/>
        <v>2</v>
      </c>
      <c r="F16" s="10">
        <f t="shared" si="26"/>
        <v>0</v>
      </c>
      <c r="G16" s="14">
        <f t="shared" si="6"/>
        <v>1.3404255319148937</v>
      </c>
      <c r="H16" s="10">
        <v>14</v>
      </c>
      <c r="I16" s="11">
        <v>3</v>
      </c>
      <c r="J16" s="12">
        <v>0</v>
      </c>
      <c r="K16" s="12">
        <v>0</v>
      </c>
      <c r="L16" s="13">
        <v>0</v>
      </c>
      <c r="M16" s="14">
        <f t="shared" si="18"/>
        <v>1.1764705882352942</v>
      </c>
      <c r="N16" s="10">
        <v>17</v>
      </c>
      <c r="O16" s="11">
        <v>1</v>
      </c>
      <c r="P16" s="12">
        <v>0</v>
      </c>
      <c r="Q16" s="12">
        <v>0</v>
      </c>
      <c r="R16" s="13">
        <v>0</v>
      </c>
      <c r="S16" s="14">
        <f t="shared" si="8"/>
        <v>1.0555555555555556</v>
      </c>
      <c r="T16" s="10">
        <v>16</v>
      </c>
      <c r="U16" s="11">
        <v>5</v>
      </c>
      <c r="V16" s="12">
        <v>0</v>
      </c>
      <c r="W16" s="12">
        <v>0</v>
      </c>
      <c r="X16" s="13">
        <v>0</v>
      </c>
      <c r="Y16" s="14">
        <f t="shared" si="19"/>
        <v>1.2380952380952381</v>
      </c>
      <c r="Z16" s="10">
        <v>10</v>
      </c>
      <c r="AA16" s="11">
        <v>4</v>
      </c>
      <c r="AB16" s="12">
        <v>0</v>
      </c>
      <c r="AC16" s="12">
        <v>0</v>
      </c>
      <c r="AD16" s="13">
        <v>0</v>
      </c>
      <c r="AE16" s="14">
        <f t="shared" si="20"/>
        <v>1.2857142857142858</v>
      </c>
      <c r="AF16" s="10">
        <v>8</v>
      </c>
      <c r="AG16" s="11">
        <v>5</v>
      </c>
      <c r="AH16" s="12">
        <v>0</v>
      </c>
      <c r="AI16" s="12">
        <v>0</v>
      </c>
      <c r="AJ16" s="13">
        <v>0</v>
      </c>
      <c r="AK16" s="14">
        <f t="shared" si="21"/>
        <v>1.3846153846153846</v>
      </c>
      <c r="AL16" s="10">
        <v>8</v>
      </c>
      <c r="AM16" s="12">
        <v>0</v>
      </c>
      <c r="AN16" s="12">
        <v>0</v>
      </c>
      <c r="AO16" s="12">
        <v>1</v>
      </c>
      <c r="AP16" s="13">
        <v>0</v>
      </c>
      <c r="AQ16" s="14">
        <f t="shared" si="12"/>
        <v>1.3333333333333333</v>
      </c>
      <c r="AR16" s="10">
        <v>10</v>
      </c>
      <c r="AS16" s="12">
        <v>4</v>
      </c>
      <c r="AT16" s="12">
        <v>2</v>
      </c>
      <c r="AU16" s="12">
        <v>1</v>
      </c>
      <c r="AV16" s="13">
        <v>0</v>
      </c>
      <c r="AW16" s="14">
        <f t="shared" si="13"/>
        <v>1.6470588235294117</v>
      </c>
      <c r="AX16" s="10">
        <v>2</v>
      </c>
      <c r="AY16" s="12">
        <v>3</v>
      </c>
      <c r="AZ16" s="12">
        <v>1</v>
      </c>
      <c r="BA16" s="12">
        <v>0</v>
      </c>
      <c r="BB16" s="13">
        <v>0</v>
      </c>
      <c r="BC16" s="14">
        <f t="shared" si="14"/>
        <v>1.8333333333333333</v>
      </c>
      <c r="BD16" s="10">
        <v>9</v>
      </c>
      <c r="BE16" s="12">
        <v>0</v>
      </c>
      <c r="BF16" s="12">
        <v>0</v>
      </c>
      <c r="BG16" s="12">
        <v>0</v>
      </c>
      <c r="BH16" s="13">
        <v>0</v>
      </c>
      <c r="BI16" s="14">
        <f t="shared" si="15"/>
        <v>1</v>
      </c>
      <c r="BJ16" s="10">
        <v>7</v>
      </c>
      <c r="BK16" s="12">
        <v>9</v>
      </c>
      <c r="BL16" s="12">
        <v>1</v>
      </c>
      <c r="BM16" s="12">
        <v>0</v>
      </c>
      <c r="BN16" s="13">
        <v>0</v>
      </c>
      <c r="BO16" s="14">
        <f t="shared" si="16"/>
        <v>1.6470588235294117</v>
      </c>
      <c r="BP16" s="28"/>
      <c r="BQ16" s="28"/>
    </row>
    <row r="17" spans="1:69" thickBot="1" x14ac:dyDescent="0.4">
      <c r="A17" s="5" t="s">
        <v>18</v>
      </c>
      <c r="B17" s="10">
        <f t="shared" si="22"/>
        <v>115</v>
      </c>
      <c r="C17" s="10">
        <f t="shared" si="23"/>
        <v>23</v>
      </c>
      <c r="D17" s="10">
        <f t="shared" si="24"/>
        <v>3</v>
      </c>
      <c r="E17" s="10">
        <f t="shared" si="25"/>
        <v>0</v>
      </c>
      <c r="F17" s="10">
        <f t="shared" si="26"/>
        <v>0</v>
      </c>
      <c r="G17" s="14">
        <f t="shared" si="6"/>
        <v>1.2056737588652482</v>
      </c>
      <c r="H17" s="10">
        <v>15</v>
      </c>
      <c r="I17" s="11">
        <v>2</v>
      </c>
      <c r="J17" s="12">
        <v>0</v>
      </c>
      <c r="K17" s="12">
        <v>0</v>
      </c>
      <c r="L17" s="13">
        <v>0</v>
      </c>
      <c r="M17" s="14">
        <f t="shared" si="18"/>
        <v>1.1176470588235294</v>
      </c>
      <c r="N17" s="10">
        <v>17</v>
      </c>
      <c r="O17" s="11">
        <v>1</v>
      </c>
      <c r="P17" s="12">
        <v>0</v>
      </c>
      <c r="Q17" s="12">
        <v>0</v>
      </c>
      <c r="R17" s="13">
        <v>0</v>
      </c>
      <c r="S17" s="14">
        <f t="shared" si="8"/>
        <v>1.0555555555555556</v>
      </c>
      <c r="T17" s="10">
        <v>20</v>
      </c>
      <c r="U17" s="11">
        <v>1</v>
      </c>
      <c r="V17" s="12">
        <v>0</v>
      </c>
      <c r="W17" s="12">
        <v>0</v>
      </c>
      <c r="X17" s="13">
        <v>0</v>
      </c>
      <c r="Y17" s="14">
        <f t="shared" si="19"/>
        <v>1.0476190476190477</v>
      </c>
      <c r="Z17" s="10">
        <v>11</v>
      </c>
      <c r="AA17" s="11">
        <v>3</v>
      </c>
      <c r="AB17" s="12">
        <v>0</v>
      </c>
      <c r="AC17" s="12">
        <v>0</v>
      </c>
      <c r="AD17" s="13">
        <v>0</v>
      </c>
      <c r="AE17" s="14">
        <f t="shared" si="20"/>
        <v>1.2142857142857142</v>
      </c>
      <c r="AF17" s="10">
        <v>13</v>
      </c>
      <c r="AG17" s="11">
        <v>0</v>
      </c>
      <c r="AH17" s="12">
        <v>0</v>
      </c>
      <c r="AI17" s="12">
        <v>0</v>
      </c>
      <c r="AJ17" s="13">
        <v>0</v>
      </c>
      <c r="AK17" s="14">
        <f t="shared" si="21"/>
        <v>1</v>
      </c>
      <c r="AL17" s="10">
        <v>8</v>
      </c>
      <c r="AM17" s="12">
        <v>1</v>
      </c>
      <c r="AN17" s="12">
        <v>0</v>
      </c>
      <c r="AO17" s="12">
        <v>0</v>
      </c>
      <c r="AP17" s="13">
        <v>0</v>
      </c>
      <c r="AQ17" s="14">
        <f t="shared" si="12"/>
        <v>1.1111111111111112</v>
      </c>
      <c r="AR17" s="10">
        <v>8</v>
      </c>
      <c r="AS17" s="12">
        <v>8</v>
      </c>
      <c r="AT17" s="12">
        <v>1</v>
      </c>
      <c r="AU17" s="12">
        <v>0</v>
      </c>
      <c r="AV17" s="13">
        <v>0</v>
      </c>
      <c r="AW17" s="14">
        <f t="shared" si="13"/>
        <v>1.588235294117647</v>
      </c>
      <c r="AX17" s="10">
        <v>4</v>
      </c>
      <c r="AY17" s="12">
        <v>2</v>
      </c>
      <c r="AZ17" s="12">
        <v>0</v>
      </c>
      <c r="BA17" s="12">
        <v>0</v>
      </c>
      <c r="BB17" s="13">
        <v>0</v>
      </c>
      <c r="BC17" s="14">
        <f t="shared" si="14"/>
        <v>1.3333333333333333</v>
      </c>
      <c r="BD17" s="10">
        <v>9</v>
      </c>
      <c r="BE17" s="12">
        <v>0</v>
      </c>
      <c r="BF17" s="12">
        <v>0</v>
      </c>
      <c r="BG17" s="12">
        <v>0</v>
      </c>
      <c r="BH17" s="13">
        <v>0</v>
      </c>
      <c r="BI17" s="14">
        <f t="shared" si="15"/>
        <v>1</v>
      </c>
      <c r="BJ17" s="10">
        <v>10</v>
      </c>
      <c r="BK17" s="12">
        <v>5</v>
      </c>
      <c r="BL17" s="12">
        <v>2</v>
      </c>
      <c r="BM17" s="12">
        <v>0</v>
      </c>
      <c r="BN17" s="13">
        <v>0</v>
      </c>
      <c r="BO17" s="14">
        <f t="shared" si="16"/>
        <v>1.5294117647058822</v>
      </c>
      <c r="BP17" s="28"/>
      <c r="BQ17" s="28"/>
    </row>
    <row r="18" spans="1:69" ht="15.75" thickBot="1" x14ac:dyDescent="0.3">
      <c r="A18" s="5" t="s">
        <v>19</v>
      </c>
      <c r="B18" s="10">
        <f t="shared" si="22"/>
        <v>102</v>
      </c>
      <c r="C18" s="10">
        <f t="shared" si="23"/>
        <v>30</v>
      </c>
      <c r="D18" s="10">
        <f t="shared" si="24"/>
        <v>5</v>
      </c>
      <c r="E18" s="10">
        <f t="shared" si="25"/>
        <v>2</v>
      </c>
      <c r="F18" s="10">
        <f t="shared" si="26"/>
        <v>0</v>
      </c>
      <c r="G18" s="14">
        <f>(B18+C18*2+D18*3+E18*4+F18*5)/SUM(B18:F18)</f>
        <v>1.3309352517985611</v>
      </c>
      <c r="H18" s="10">
        <v>14</v>
      </c>
      <c r="I18" s="11">
        <v>3</v>
      </c>
      <c r="J18" s="12">
        <v>0</v>
      </c>
      <c r="K18" s="12">
        <v>0</v>
      </c>
      <c r="L18" s="13">
        <v>0</v>
      </c>
      <c r="M18" s="14">
        <f t="shared" si="18"/>
        <v>1.1764705882352942</v>
      </c>
      <c r="N18" s="10">
        <v>16</v>
      </c>
      <c r="O18" s="11">
        <v>0</v>
      </c>
      <c r="P18" s="12">
        <v>1</v>
      </c>
      <c r="Q18" s="12">
        <v>1</v>
      </c>
      <c r="R18" s="13">
        <v>0</v>
      </c>
      <c r="S18" s="14">
        <f t="shared" si="8"/>
        <v>1.2777777777777777</v>
      </c>
      <c r="T18" s="10">
        <v>15</v>
      </c>
      <c r="U18" s="11">
        <v>4</v>
      </c>
      <c r="V18" s="12">
        <v>1</v>
      </c>
      <c r="W18" s="12">
        <v>1</v>
      </c>
      <c r="X18" s="13">
        <v>0</v>
      </c>
      <c r="Y18" s="14">
        <f t="shared" si="19"/>
        <v>1.4285714285714286</v>
      </c>
      <c r="Z18" s="10">
        <v>7</v>
      </c>
      <c r="AA18" s="11">
        <v>7</v>
      </c>
      <c r="AB18" s="12">
        <v>0</v>
      </c>
      <c r="AC18" s="12">
        <v>0</v>
      </c>
      <c r="AD18" s="13">
        <v>0</v>
      </c>
      <c r="AE18" s="14">
        <f t="shared" si="20"/>
        <v>1.5</v>
      </c>
      <c r="AF18" s="10">
        <v>11</v>
      </c>
      <c r="AG18" s="11">
        <v>2</v>
      </c>
      <c r="AH18" s="12">
        <v>0</v>
      </c>
      <c r="AI18" s="12">
        <v>0</v>
      </c>
      <c r="AJ18" s="13">
        <v>0</v>
      </c>
      <c r="AK18" s="14">
        <f t="shared" si="21"/>
        <v>1.1538461538461537</v>
      </c>
      <c r="AL18" s="19">
        <v>8</v>
      </c>
      <c r="AM18" s="17">
        <v>1</v>
      </c>
      <c r="AN18" s="17">
        <v>0</v>
      </c>
      <c r="AO18" s="17">
        <v>0</v>
      </c>
      <c r="AP18" s="18">
        <v>0</v>
      </c>
      <c r="AQ18" s="14">
        <f t="shared" si="12"/>
        <v>1.1111111111111112</v>
      </c>
      <c r="AR18" s="19">
        <v>8</v>
      </c>
      <c r="AS18" s="17">
        <v>6</v>
      </c>
      <c r="AT18" s="17">
        <v>2</v>
      </c>
      <c r="AU18" s="17">
        <v>0</v>
      </c>
      <c r="AV18" s="18">
        <v>0</v>
      </c>
      <c r="AW18" s="14">
        <f t="shared" si="13"/>
        <v>1.625</v>
      </c>
      <c r="AX18" s="19">
        <v>4</v>
      </c>
      <c r="AY18" s="17">
        <v>2</v>
      </c>
      <c r="AZ18" s="17">
        <v>0</v>
      </c>
      <c r="BA18" s="17">
        <v>0</v>
      </c>
      <c r="BB18" s="18">
        <v>0</v>
      </c>
      <c r="BC18" s="14">
        <f t="shared" si="14"/>
        <v>1.3333333333333333</v>
      </c>
      <c r="BD18" s="19">
        <v>9</v>
      </c>
      <c r="BE18" s="17">
        <v>0</v>
      </c>
      <c r="BF18" s="17">
        <v>0</v>
      </c>
      <c r="BG18" s="17">
        <v>0</v>
      </c>
      <c r="BH18" s="18">
        <v>0</v>
      </c>
      <c r="BI18" s="14">
        <f t="shared" si="15"/>
        <v>1</v>
      </c>
      <c r="BJ18" s="19">
        <v>10</v>
      </c>
      <c r="BK18" s="17">
        <v>5</v>
      </c>
      <c r="BL18" s="17">
        <v>1</v>
      </c>
      <c r="BM18" s="17">
        <v>0</v>
      </c>
      <c r="BN18" s="18">
        <v>0</v>
      </c>
      <c r="BO18" s="14">
        <f t="shared" si="16"/>
        <v>1.4375</v>
      </c>
      <c r="BP18" s="28"/>
      <c r="BQ18" s="28"/>
    </row>
    <row r="19" spans="1:69" x14ac:dyDescent="0.25">
      <c r="A19" s="5"/>
      <c r="B19" s="6" t="s">
        <v>0</v>
      </c>
      <c r="C19" s="7" t="s">
        <v>1</v>
      </c>
      <c r="D19" s="7" t="s">
        <v>2</v>
      </c>
      <c r="E19" s="7" t="s">
        <v>3</v>
      </c>
      <c r="F19" s="7" t="s">
        <v>4</v>
      </c>
      <c r="G19" s="8" t="s">
        <v>5</v>
      </c>
      <c r="H19" s="6" t="s">
        <v>0</v>
      </c>
      <c r="I19" s="7" t="s">
        <v>1</v>
      </c>
      <c r="J19" s="7" t="s">
        <v>2</v>
      </c>
      <c r="K19" s="7" t="s">
        <v>3</v>
      </c>
      <c r="L19" s="7" t="s">
        <v>4</v>
      </c>
      <c r="M19" s="8" t="s">
        <v>5</v>
      </c>
      <c r="N19" s="6" t="s">
        <v>0</v>
      </c>
      <c r="O19" s="7" t="s">
        <v>1</v>
      </c>
      <c r="P19" s="7" t="s">
        <v>2</v>
      </c>
      <c r="Q19" s="7" t="s">
        <v>3</v>
      </c>
      <c r="R19" s="7" t="s">
        <v>4</v>
      </c>
      <c r="S19" s="8" t="s">
        <v>5</v>
      </c>
      <c r="T19" s="6" t="s">
        <v>0</v>
      </c>
      <c r="U19" s="7" t="s">
        <v>1</v>
      </c>
      <c r="V19" s="7" t="s">
        <v>2</v>
      </c>
      <c r="W19" s="7" t="s">
        <v>3</v>
      </c>
      <c r="X19" s="7" t="s">
        <v>4</v>
      </c>
      <c r="Y19" s="8" t="s">
        <v>5</v>
      </c>
      <c r="Z19" s="6" t="s">
        <v>0</v>
      </c>
      <c r="AA19" s="7" t="s">
        <v>1</v>
      </c>
      <c r="AB19" s="7" t="s">
        <v>2</v>
      </c>
      <c r="AC19" s="7" t="s">
        <v>3</v>
      </c>
      <c r="AD19" s="7" t="s">
        <v>4</v>
      </c>
      <c r="AE19" s="8" t="s">
        <v>5</v>
      </c>
      <c r="AF19" s="6" t="s">
        <v>0</v>
      </c>
      <c r="AG19" s="7" t="s">
        <v>1</v>
      </c>
      <c r="AH19" s="7" t="s">
        <v>2</v>
      </c>
      <c r="AI19" s="7" t="s">
        <v>3</v>
      </c>
      <c r="AJ19" s="7" t="s">
        <v>4</v>
      </c>
      <c r="AK19" s="8" t="s">
        <v>5</v>
      </c>
      <c r="AL19" s="6" t="s">
        <v>0</v>
      </c>
      <c r="AM19" s="7" t="s">
        <v>1</v>
      </c>
      <c r="AN19" s="7" t="s">
        <v>2</v>
      </c>
      <c r="AO19" s="7" t="s">
        <v>3</v>
      </c>
      <c r="AP19" s="7" t="s">
        <v>4</v>
      </c>
      <c r="AQ19" s="8" t="s">
        <v>5</v>
      </c>
      <c r="AR19" s="6" t="s">
        <v>0</v>
      </c>
      <c r="AS19" s="7" t="s">
        <v>1</v>
      </c>
      <c r="AT19" s="7" t="s">
        <v>2</v>
      </c>
      <c r="AU19" s="7" t="s">
        <v>3</v>
      </c>
      <c r="AV19" s="7" t="s">
        <v>4</v>
      </c>
      <c r="AW19" s="8" t="s">
        <v>5</v>
      </c>
      <c r="AX19" s="6" t="s">
        <v>0</v>
      </c>
      <c r="AY19" s="7" t="s">
        <v>1</v>
      </c>
      <c r="AZ19" s="7" t="s">
        <v>2</v>
      </c>
      <c r="BA19" s="7" t="s">
        <v>3</v>
      </c>
      <c r="BB19" s="7" t="s">
        <v>4</v>
      </c>
      <c r="BC19" s="8" t="s">
        <v>5</v>
      </c>
      <c r="BD19" s="6" t="s">
        <v>0</v>
      </c>
      <c r="BE19" s="7" t="s">
        <v>1</v>
      </c>
      <c r="BF19" s="7" t="s">
        <v>2</v>
      </c>
      <c r="BG19" s="7" t="s">
        <v>3</v>
      </c>
      <c r="BH19" s="7" t="s">
        <v>4</v>
      </c>
      <c r="BI19" s="8" t="s">
        <v>5</v>
      </c>
      <c r="BJ19" s="6" t="s">
        <v>0</v>
      </c>
      <c r="BK19" s="7" t="s">
        <v>1</v>
      </c>
      <c r="BL19" s="7" t="s">
        <v>2</v>
      </c>
      <c r="BM19" s="7" t="s">
        <v>3</v>
      </c>
      <c r="BN19" s="7" t="s">
        <v>4</v>
      </c>
      <c r="BO19" s="8" t="s">
        <v>5</v>
      </c>
      <c r="BP19" s="28"/>
      <c r="BQ19" s="28"/>
    </row>
    <row r="20" spans="1:69" thickBot="1" x14ac:dyDescent="0.4">
      <c r="A20" s="20" t="s">
        <v>20</v>
      </c>
      <c r="B20" s="10">
        <f t="shared" si="22"/>
        <v>100</v>
      </c>
      <c r="C20" s="10">
        <f t="shared" ref="C20" si="27">I20+O20+U20+AA20+AG20+AM20+AS20+AY20+BE20+BK20</f>
        <v>35</v>
      </c>
      <c r="D20" s="10">
        <f t="shared" ref="D20" si="28">J20+P20+V20+AB20+AH20+AN20+AT20+AZ20+BF20+BL20</f>
        <v>2</v>
      </c>
      <c r="E20" s="10">
        <f t="shared" ref="E20" si="29">K20+Q20+W20+AC20+AI20+AO20+AU20+BA20+BG20+BM20</f>
        <v>0</v>
      </c>
      <c r="F20" s="10">
        <f t="shared" ref="F20" si="30">L20+R20+X20+AD20+AJ20+AP20+AV20+BB20+BH20+BN20</f>
        <v>0</v>
      </c>
      <c r="G20" s="24">
        <f t="shared" si="6"/>
        <v>1.2846715328467153</v>
      </c>
      <c r="H20" s="21">
        <v>15</v>
      </c>
      <c r="I20" s="22">
        <v>3</v>
      </c>
      <c r="J20" s="22">
        <v>0</v>
      </c>
      <c r="K20" s="22">
        <v>0</v>
      </c>
      <c r="L20" s="23">
        <v>0</v>
      </c>
      <c r="M20" s="24">
        <f t="shared" ref="M20" si="31">(H20+I20*2+J20*3+K20*4+L20*5)/SUM(H20:L20)</f>
        <v>1.1666666666666667</v>
      </c>
      <c r="N20" s="21">
        <v>16</v>
      </c>
      <c r="O20" s="22">
        <v>1</v>
      </c>
      <c r="P20" s="22">
        <v>0</v>
      </c>
      <c r="Q20" s="22">
        <v>0</v>
      </c>
      <c r="R20" s="23">
        <v>0</v>
      </c>
      <c r="S20" s="24">
        <f t="shared" ref="S20" si="32">(N20+O20*2+P20*3+Q20*4+R20*5)/SUM(N20:R20)</f>
        <v>1.0588235294117647</v>
      </c>
      <c r="T20" s="21">
        <v>18</v>
      </c>
      <c r="U20" s="22">
        <v>2</v>
      </c>
      <c r="V20" s="22">
        <v>0</v>
      </c>
      <c r="W20" s="22">
        <v>0</v>
      </c>
      <c r="X20" s="23">
        <v>0</v>
      </c>
      <c r="Y20" s="24">
        <f t="shared" ref="Y20" si="33">(T20+U20*2+V20*3+W20*4+X20*5)/SUM(T20:X20)</f>
        <v>1.1000000000000001</v>
      </c>
      <c r="Z20" s="21">
        <v>11</v>
      </c>
      <c r="AA20" s="22">
        <v>3</v>
      </c>
      <c r="AB20" s="22">
        <v>0</v>
      </c>
      <c r="AC20" s="22">
        <v>0</v>
      </c>
      <c r="AD20" s="23">
        <v>0</v>
      </c>
      <c r="AE20" s="24">
        <f t="shared" ref="AE20" si="34">(Z20+AA20*2+AB20*3+AC20*4+AD20*5)/SUM(Z20:AD20)</f>
        <v>1.2142857142857142</v>
      </c>
      <c r="AF20" s="21">
        <v>6</v>
      </c>
      <c r="AG20" s="22">
        <v>6</v>
      </c>
      <c r="AH20" s="22">
        <v>0</v>
      </c>
      <c r="AI20" s="22">
        <v>0</v>
      </c>
      <c r="AJ20" s="23">
        <v>0</v>
      </c>
      <c r="AK20" s="24">
        <f t="shared" ref="AK20" si="35">(AF20+AG20*2+AH20*3+AI20*4+AJ20*5)/SUM(AF20:AJ20)</f>
        <v>1.5</v>
      </c>
      <c r="AL20" s="21">
        <v>8</v>
      </c>
      <c r="AM20" s="22">
        <v>0</v>
      </c>
      <c r="AN20" s="22">
        <v>1</v>
      </c>
      <c r="AO20" s="22">
        <v>0</v>
      </c>
      <c r="AP20" s="23">
        <v>0</v>
      </c>
      <c r="AQ20" s="24">
        <f t="shared" si="12"/>
        <v>1.2222222222222223</v>
      </c>
      <c r="AR20" s="21">
        <v>6</v>
      </c>
      <c r="AS20" s="22">
        <v>9</v>
      </c>
      <c r="AT20" s="22">
        <v>0</v>
      </c>
      <c r="AU20" s="22">
        <v>0</v>
      </c>
      <c r="AV20" s="23">
        <v>0</v>
      </c>
      <c r="AW20" s="24">
        <f t="shared" si="13"/>
        <v>1.6</v>
      </c>
      <c r="AX20" s="21">
        <v>3</v>
      </c>
      <c r="AY20" s="22">
        <v>2</v>
      </c>
      <c r="AZ20" s="22">
        <v>1</v>
      </c>
      <c r="BA20" s="22">
        <v>0</v>
      </c>
      <c r="BB20" s="23">
        <v>0</v>
      </c>
      <c r="BC20" s="24">
        <f t="shared" si="14"/>
        <v>1.6666666666666667</v>
      </c>
      <c r="BD20" s="21">
        <v>9</v>
      </c>
      <c r="BE20" s="22">
        <v>0</v>
      </c>
      <c r="BF20" s="22">
        <v>0</v>
      </c>
      <c r="BG20" s="22">
        <v>0</v>
      </c>
      <c r="BH20" s="23">
        <v>0</v>
      </c>
      <c r="BI20" s="24">
        <f t="shared" si="15"/>
        <v>1</v>
      </c>
      <c r="BJ20" s="21">
        <v>8</v>
      </c>
      <c r="BK20" s="22">
        <v>9</v>
      </c>
      <c r="BL20" s="22">
        <v>0</v>
      </c>
      <c r="BM20" s="22">
        <v>0</v>
      </c>
      <c r="BN20" s="23">
        <v>0</v>
      </c>
      <c r="BO20" s="24">
        <f t="shared" si="16"/>
        <v>1.5294117647058822</v>
      </c>
      <c r="BP20" s="28"/>
      <c r="BQ20" s="28"/>
    </row>
    <row r="21" spans="1:69" thickTop="1" x14ac:dyDescent="0.35">
      <c r="BJ21" s="28"/>
      <c r="BK21" s="28"/>
      <c r="BL21" s="28"/>
      <c r="BM21" s="28"/>
      <c r="BN21" s="28"/>
      <c r="BO21" s="28"/>
      <c r="BP21" s="28"/>
      <c r="BQ21" s="28"/>
    </row>
  </sheetData>
  <mergeCells count="11">
    <mergeCell ref="BD1:BI2"/>
    <mergeCell ref="BJ1:BO2"/>
    <mergeCell ref="B1:G2"/>
    <mergeCell ref="AL1:AQ2"/>
    <mergeCell ref="T1:Y2"/>
    <mergeCell ref="AR1:AW2"/>
    <mergeCell ref="AX1:BC2"/>
    <mergeCell ref="AF1:AK2"/>
    <mergeCell ref="Z1:AE2"/>
    <mergeCell ref="N1:S2"/>
    <mergeCell ref="H1:M2"/>
  </mergeCells>
  <conditionalFormatting sqref="AR1 AX1 BD1 BJ1 A21:XFD1048576 BP1:XFD20 A1 AL1 A3:A20 AL3:BO20">
    <cfRule type="cellIs" dxfId="41" priority="83" operator="equal">
      <formula>0</formula>
    </cfRule>
  </conditionalFormatting>
  <conditionalFormatting sqref="AF1 AF3:AK3 AF12:AK12 AK4:AK11 AF19:AK20 AK13:AK18">
    <cfRule type="cellIs" dxfId="40" priority="78" operator="equal">
      <formula>0</formula>
    </cfRule>
  </conditionalFormatting>
  <conditionalFormatting sqref="Z1 Z3:AE3 Z12:AE12 AE4:AE11 Z19:AE20 AE13:AE18">
    <cfRule type="cellIs" dxfId="39" priority="77" operator="equal">
      <formula>0</formula>
    </cfRule>
  </conditionalFormatting>
  <conditionalFormatting sqref="T1 T3:Y12 T19:Y20 Y13:Y18">
    <cfRule type="cellIs" dxfId="38" priority="76" operator="equal">
      <formula>0</formula>
    </cfRule>
  </conditionalFormatting>
  <conditionalFormatting sqref="Z4:AD11">
    <cfRule type="cellIs" dxfId="37" priority="75" operator="equal">
      <formula>0</formula>
    </cfRule>
  </conditionalFormatting>
  <conditionalFormatting sqref="AF4:AJ11">
    <cfRule type="cellIs" dxfId="36" priority="74" operator="equal">
      <formula>0</formula>
    </cfRule>
  </conditionalFormatting>
  <conditionalFormatting sqref="AF13:AJ18">
    <cfRule type="cellIs" dxfId="35" priority="73" operator="equal">
      <formula>0</formula>
    </cfRule>
  </conditionalFormatting>
  <conditionalFormatting sqref="Z13:AD18">
    <cfRule type="cellIs" dxfId="34" priority="72" operator="equal">
      <formula>0</formula>
    </cfRule>
  </conditionalFormatting>
  <conditionalFormatting sqref="T13:X18">
    <cfRule type="cellIs" dxfId="33" priority="71" operator="equal">
      <formula>0</formula>
    </cfRule>
  </conditionalFormatting>
  <conditionalFormatting sqref="B1 G13:G18 B4:G11">
    <cfRule type="cellIs" dxfId="32" priority="69" operator="equal">
      <formula>0</formula>
    </cfRule>
  </conditionalFormatting>
  <conditionalFormatting sqref="B3:G3">
    <cfRule type="cellIs" dxfId="31" priority="67" operator="equal">
      <formula>0</formula>
    </cfRule>
  </conditionalFormatting>
  <conditionalFormatting sqref="B12:G12">
    <cfRule type="cellIs" dxfId="30" priority="66" operator="equal">
      <formula>0</formula>
    </cfRule>
  </conditionalFormatting>
  <conditionalFormatting sqref="B19:G19">
    <cfRule type="cellIs" dxfId="29" priority="65" operator="equal">
      <formula>0</formula>
    </cfRule>
  </conditionalFormatting>
  <conditionalFormatting sqref="S21:S1048576 G1:G19 Y1:Y1048576 AE1:AE1048576 AK1:AK1048576 AQ1:AQ1048576 AW1:AW1048576 BC1:BC1048576 BI1:BI1048576 BO1:BO20 G21:M1048576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:G19 S21:S1048576 BO1:BO20 BI1:BI1048576 BC1:BC1048576 AW1:AW1048576 AQ1:AQ1048576 AK1:AK1048576 Y1:Y1048576 AE1:AE1048576 G21:M1048576">
    <cfRule type="colorScale" priority="63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N3:S3">
    <cfRule type="cellIs" dxfId="28" priority="57" operator="equal">
      <formula>0</formula>
    </cfRule>
  </conditionalFormatting>
  <conditionalFormatting sqref="S3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">
    <cfRule type="colorScale" priority="55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N4:R11 N20:R20">
    <cfRule type="cellIs" dxfId="27" priority="54" operator="equal">
      <formula>0</formula>
    </cfRule>
  </conditionalFormatting>
  <conditionalFormatting sqref="N13:R18">
    <cfRule type="cellIs" dxfId="26" priority="53" operator="equal">
      <formula>0</formula>
    </cfRule>
  </conditionalFormatting>
  <conditionalFormatting sqref="N19:S19">
    <cfRule type="cellIs" dxfId="25" priority="28" operator="equal">
      <formula>0</formula>
    </cfRule>
  </conditionalFormatting>
  <conditionalFormatting sqref="S19">
    <cfRule type="colorScale" priority="26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S4:S11">
    <cfRule type="cellIs" dxfId="24" priority="47" operator="equal">
      <formula>0</formula>
    </cfRule>
  </conditionalFormatting>
  <conditionalFormatting sqref="S4:S11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:S11">
    <cfRule type="colorScale" priority="45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S13:S18">
    <cfRule type="cellIs" dxfId="23" priority="44" operator="equal">
      <formula>0</formula>
    </cfRule>
  </conditionalFormatting>
  <conditionalFormatting sqref="S13:S18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3:S18">
    <cfRule type="colorScale" priority="42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S20">
    <cfRule type="cellIs" dxfId="22" priority="41" operator="equal">
      <formula>0</formula>
    </cfRule>
  </conditionalFormatting>
  <conditionalFormatting sqref="S20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0">
    <cfRule type="colorScale" priority="39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N1">
    <cfRule type="cellIs" dxfId="21" priority="38" operator="equal">
      <formula>0</formula>
    </cfRule>
  </conditionalFormatting>
  <conditionalFormatting sqref="S1:S2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:S2">
    <cfRule type="colorScale" priority="36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G20">
    <cfRule type="cellIs" dxfId="20" priority="34" operator="equal">
      <formula>0</formula>
    </cfRule>
  </conditionalFormatting>
  <conditionalFormatting sqref="G20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0">
    <cfRule type="colorScale" priority="32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N12:S12">
    <cfRule type="cellIs" dxfId="19" priority="31" operator="equal">
      <formula>0</formula>
    </cfRule>
  </conditionalFormatting>
  <conditionalFormatting sqref="S1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2">
    <cfRule type="colorScale" priority="29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S19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M3">
    <cfRule type="cellIs" dxfId="18" priority="25" operator="equal">
      <formula>0</formula>
    </cfRule>
  </conditionalFormatting>
  <conditionalFormatting sqref="M3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">
    <cfRule type="colorScale" priority="23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H4:L11 H20:L20">
    <cfRule type="cellIs" dxfId="17" priority="22" operator="equal">
      <formula>0</formula>
    </cfRule>
  </conditionalFormatting>
  <conditionalFormatting sqref="H13:L18">
    <cfRule type="cellIs" dxfId="16" priority="21" operator="equal">
      <formula>0</formula>
    </cfRule>
  </conditionalFormatting>
  <conditionalFormatting sqref="H19:M19">
    <cfRule type="cellIs" dxfId="15" priority="5" operator="equal">
      <formula>0</formula>
    </cfRule>
  </conditionalFormatting>
  <conditionalFormatting sqref="M19">
    <cfRule type="colorScale" priority="3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M4:M11">
    <cfRule type="cellIs" dxfId="14" priority="20" operator="equal">
      <formula>0</formula>
    </cfRule>
  </conditionalFormatting>
  <conditionalFormatting sqref="M4:M11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:M11">
    <cfRule type="colorScale" priority="18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M13:M18">
    <cfRule type="cellIs" dxfId="13" priority="17" operator="equal">
      <formula>0</formula>
    </cfRule>
  </conditionalFormatting>
  <conditionalFormatting sqref="M13:M18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3:M18">
    <cfRule type="colorScale" priority="15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M20">
    <cfRule type="cellIs" dxfId="12" priority="14" operator="equal">
      <formula>0</formula>
    </cfRule>
  </conditionalFormatting>
  <conditionalFormatting sqref="M2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0">
    <cfRule type="colorScale" priority="12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H1">
    <cfRule type="cellIs" dxfId="11" priority="11" operator="equal">
      <formula>0</formula>
    </cfRule>
  </conditionalFormatting>
  <conditionalFormatting sqref="M1:M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:M2">
    <cfRule type="colorScale" priority="9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H12:M12">
    <cfRule type="cellIs" dxfId="10" priority="8" operator="equal">
      <formula>0</formula>
    </cfRule>
  </conditionalFormatting>
  <conditionalFormatting sqref="M1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2">
    <cfRule type="colorScale" priority="6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M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F18">
    <cfRule type="cellIs" dxfId="9" priority="2" operator="equal">
      <formula>0</formula>
    </cfRule>
  </conditionalFormatting>
  <conditionalFormatting sqref="B20:F20">
    <cfRule type="cellIs" dxfId="8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R21" sqref="R21"/>
    </sheetView>
  </sheetViews>
  <sheetFormatPr baseColWidth="10" defaultColWidth="10.85546875" defaultRowHeight="15" x14ac:dyDescent="0.25"/>
  <cols>
    <col min="1" max="1" width="26.5703125" style="30" bestFit="1" customWidth="1"/>
    <col min="2" max="7" width="4.5703125" style="32" customWidth="1"/>
    <col min="8" max="9" width="4.5703125" style="31" customWidth="1"/>
    <col min="10" max="15" width="4.5703125" style="30" customWidth="1"/>
    <col min="16" max="17" width="5.7109375" style="30" customWidth="1"/>
    <col min="18" max="16384" width="10.85546875" style="30"/>
  </cols>
  <sheetData>
    <row r="1" spans="1:17" ht="14.45" x14ac:dyDescent="0.35">
      <c r="B1" s="56" t="s">
        <v>32</v>
      </c>
      <c r="C1" s="56"/>
      <c r="D1" s="56"/>
      <c r="E1" s="56"/>
      <c r="F1" s="56"/>
      <c r="G1" s="56"/>
      <c r="H1" s="56"/>
      <c r="I1" s="57" t="s">
        <v>31</v>
      </c>
      <c r="J1" s="57"/>
      <c r="K1" s="57"/>
      <c r="L1" s="57"/>
      <c r="M1" s="57"/>
      <c r="N1" s="57"/>
      <c r="O1" s="57"/>
      <c r="P1" s="30" t="s">
        <v>35</v>
      </c>
    </row>
    <row r="2" spans="1:17" x14ac:dyDescent="0.25">
      <c r="B2" s="33" t="s">
        <v>0</v>
      </c>
      <c r="C2" s="34" t="s">
        <v>1</v>
      </c>
      <c r="D2" s="34" t="s">
        <v>2</v>
      </c>
      <c r="E2" s="34" t="s">
        <v>3</v>
      </c>
      <c r="F2" s="34" t="s">
        <v>4</v>
      </c>
      <c r="G2" s="34" t="s">
        <v>34</v>
      </c>
      <c r="H2" s="8" t="s">
        <v>5</v>
      </c>
      <c r="I2" s="6" t="s">
        <v>0</v>
      </c>
      <c r="J2" s="7" t="s">
        <v>1</v>
      </c>
      <c r="K2" s="7" t="s">
        <v>2</v>
      </c>
      <c r="L2" s="7" t="s">
        <v>3</v>
      </c>
      <c r="M2" s="7" t="s">
        <v>4</v>
      </c>
      <c r="N2" s="7" t="s">
        <v>34</v>
      </c>
      <c r="O2" s="8" t="s">
        <v>5</v>
      </c>
      <c r="P2" s="30" t="s">
        <v>34</v>
      </c>
      <c r="Q2" s="30" t="s">
        <v>5</v>
      </c>
    </row>
    <row r="3" spans="1:17" ht="14.45" x14ac:dyDescent="0.35">
      <c r="A3" s="30" t="str">
        <f>'Raw Data'!A4</f>
        <v>Concrete aims specified?</v>
      </c>
      <c r="B3" s="32">
        <f>'Raw Data'!H4+'Raw Data'!N4+'Raw Data'!T4+'Raw Data'!Z4+'Raw Data'!AF4</f>
        <v>57</v>
      </c>
      <c r="C3" s="32">
        <f>'Raw Data'!I4+'Raw Data'!O4+'Raw Data'!U4+'Raw Data'!AA4+'Raw Data'!AG4</f>
        <v>26</v>
      </c>
      <c r="D3" s="32">
        <f>'Raw Data'!J4+'Raw Data'!P4+'Raw Data'!V4+'Raw Data'!AB4+'Raw Data'!AH4</f>
        <v>0</v>
      </c>
      <c r="E3" s="32">
        <f>'Raw Data'!K4+'Raw Data'!Q4+'Raw Data'!W4+'Raw Data'!AC4+'Raw Data'!AI4</f>
        <v>0</v>
      </c>
      <c r="F3" s="32">
        <f>'Raw Data'!L4+'Raw Data'!R4+'Raw Data'!X4+'Raw Data'!AD4+'Raw Data'!AJ4</f>
        <v>0</v>
      </c>
      <c r="G3" s="36">
        <f>B3/SUM(B3:F3)</f>
        <v>0.68674698795180722</v>
      </c>
      <c r="H3" s="14">
        <f t="shared" ref="H3:H10" si="0">(B3+C3*2+D3*3+E3*4+F3*5)/SUM(B3:F3)</f>
        <v>1.3132530120481927</v>
      </c>
      <c r="I3" s="32">
        <f>'Raw Data'!AL4+'Raw Data'!AR4+'Raw Data'!AX4+'Raw Data'!BD4+'Raw Data'!BJ4</f>
        <v>25</v>
      </c>
      <c r="J3" s="32">
        <f>'Raw Data'!AM4+'Raw Data'!AS4+'Raw Data'!AY4+'Raw Data'!BE4+'Raw Data'!BK4</f>
        <v>31</v>
      </c>
      <c r="K3" s="32">
        <f>'Raw Data'!AN4+'Raw Data'!AT4+'Raw Data'!AZ4+'Raw Data'!BF4+'Raw Data'!BL4</f>
        <v>2</v>
      </c>
      <c r="L3" s="32">
        <f>'Raw Data'!AO4+'Raw Data'!AU4+'Raw Data'!BA4+'Raw Data'!BG4+'Raw Data'!BM4</f>
        <v>0</v>
      </c>
      <c r="M3" s="32">
        <f>'Raw Data'!AP4+'Raw Data'!AV4+'Raw Data'!BB4+'Raw Data'!BH4+'Raw Data'!BN4</f>
        <v>0</v>
      </c>
      <c r="N3" s="36">
        <f>I3/SUM(I3:M3)</f>
        <v>0.43103448275862066</v>
      </c>
      <c r="O3" s="14">
        <f t="shared" ref="O3:O10" si="1">(I3+J3*2+K3*3+L3*4+M3*5)/SUM(I3:M3)</f>
        <v>1.603448275862069</v>
      </c>
      <c r="P3" s="38">
        <f>G3-N3</f>
        <v>0.25571250519318656</v>
      </c>
      <c r="Q3" s="37">
        <f>O3-H3</f>
        <v>0.29019526381387628</v>
      </c>
    </row>
    <row r="4" spans="1:17" ht="14.45" x14ac:dyDescent="0.35">
      <c r="A4" s="30" t="str">
        <f>'Raw Data'!A5</f>
        <v>Course well-structured?</v>
      </c>
      <c r="B4" s="32">
        <f>'Raw Data'!H5+'Raw Data'!N5+'Raw Data'!T5+'Raw Data'!Z5+'Raw Data'!AF5</f>
        <v>70</v>
      </c>
      <c r="C4" s="32">
        <f>'Raw Data'!I5+'Raw Data'!O5+'Raw Data'!U5+'Raw Data'!AA5+'Raw Data'!AG5</f>
        <v>12</v>
      </c>
      <c r="D4" s="32">
        <f>'Raw Data'!J5+'Raw Data'!P5+'Raw Data'!V5+'Raw Data'!AB5+'Raw Data'!AH5</f>
        <v>2</v>
      </c>
      <c r="E4" s="32">
        <f>'Raw Data'!K5+'Raw Data'!Q5+'Raw Data'!W5+'Raw Data'!AC5+'Raw Data'!AI5</f>
        <v>0</v>
      </c>
      <c r="F4" s="32">
        <f>'Raw Data'!L5+'Raw Data'!R5+'Raw Data'!X5+'Raw Data'!AD5+'Raw Data'!AJ5</f>
        <v>0</v>
      </c>
      <c r="G4" s="36">
        <f t="shared" ref="G4:G19" si="2">B4/SUM(B4:F4)</f>
        <v>0.83333333333333337</v>
      </c>
      <c r="H4" s="14">
        <f t="shared" si="0"/>
        <v>1.1904761904761905</v>
      </c>
      <c r="I4" s="32">
        <f>'Raw Data'!AL5+'Raw Data'!AR5+'Raw Data'!AX5+'Raw Data'!BD5+'Raw Data'!BJ5</f>
        <v>42</v>
      </c>
      <c r="J4" s="32">
        <f>'Raw Data'!AM5+'Raw Data'!AS5+'Raw Data'!AY5+'Raw Data'!BE5+'Raw Data'!BK5</f>
        <v>14</v>
      </c>
      <c r="K4" s="32">
        <f>'Raw Data'!AN5+'Raw Data'!AT5+'Raw Data'!AZ5+'Raw Data'!BF5+'Raw Data'!BL5</f>
        <v>2</v>
      </c>
      <c r="L4" s="32">
        <f>'Raw Data'!AO5+'Raw Data'!AU5+'Raw Data'!BA5+'Raw Data'!BG5+'Raw Data'!BM5</f>
        <v>0</v>
      </c>
      <c r="M4" s="32">
        <f>'Raw Data'!AP5+'Raw Data'!AV5+'Raw Data'!BB5+'Raw Data'!BH5+'Raw Data'!BN5</f>
        <v>0</v>
      </c>
      <c r="N4" s="36">
        <f t="shared" ref="N4:N19" si="3">I4/SUM(I4:M4)</f>
        <v>0.72413793103448276</v>
      </c>
      <c r="O4" s="14">
        <f t="shared" si="1"/>
        <v>1.3103448275862069</v>
      </c>
      <c r="P4" s="38">
        <f t="shared" ref="P4:P19" si="4">G4-N4</f>
        <v>0.10919540229885061</v>
      </c>
      <c r="Q4" s="37">
        <f t="shared" ref="Q4:Q19" si="5">O4-H4</f>
        <v>0.11986863711001638</v>
      </c>
    </row>
    <row r="5" spans="1:17" ht="14.45" x14ac:dyDescent="0.35">
      <c r="A5" s="30" t="str">
        <f>'Raw Data'!A6</f>
        <v>Content important?</v>
      </c>
      <c r="B5" s="32">
        <f>'Raw Data'!H6+'Raw Data'!N6+'Raw Data'!T6+'Raw Data'!Z6+'Raw Data'!AF6</f>
        <v>60</v>
      </c>
      <c r="C5" s="32">
        <f>'Raw Data'!I6+'Raw Data'!O6+'Raw Data'!U6+'Raw Data'!AA6+'Raw Data'!AG6</f>
        <v>21</v>
      </c>
      <c r="D5" s="32">
        <f>'Raw Data'!J6+'Raw Data'!P6+'Raw Data'!V6+'Raw Data'!AB6+'Raw Data'!AH6</f>
        <v>2</v>
      </c>
      <c r="E5" s="32">
        <f>'Raw Data'!K6+'Raw Data'!Q6+'Raw Data'!W6+'Raw Data'!AC6+'Raw Data'!AI6</f>
        <v>0</v>
      </c>
      <c r="F5" s="32">
        <f>'Raw Data'!L6+'Raw Data'!R6+'Raw Data'!X6+'Raw Data'!AD6+'Raw Data'!AJ6</f>
        <v>0</v>
      </c>
      <c r="G5" s="36">
        <f t="shared" si="2"/>
        <v>0.72289156626506024</v>
      </c>
      <c r="H5" s="14">
        <f t="shared" si="0"/>
        <v>1.3012048192771084</v>
      </c>
      <c r="I5" s="32">
        <f>'Raw Data'!AL6+'Raw Data'!AR6+'Raw Data'!AX6+'Raw Data'!BD6+'Raw Data'!BJ6</f>
        <v>30</v>
      </c>
      <c r="J5" s="32">
        <f>'Raw Data'!AM6+'Raw Data'!AS6+'Raw Data'!AY6+'Raw Data'!BE6+'Raw Data'!BK6</f>
        <v>23</v>
      </c>
      <c r="K5" s="32">
        <f>'Raw Data'!AN6+'Raw Data'!AT6+'Raw Data'!AZ6+'Raw Data'!BF6+'Raw Data'!BL6</f>
        <v>2</v>
      </c>
      <c r="L5" s="32">
        <f>'Raw Data'!AO6+'Raw Data'!AU6+'Raw Data'!BA6+'Raw Data'!BG6+'Raw Data'!BM6</f>
        <v>0</v>
      </c>
      <c r="M5" s="32">
        <f>'Raw Data'!AP6+'Raw Data'!AV6+'Raw Data'!BB6+'Raw Data'!BH6+'Raw Data'!BN6</f>
        <v>0</v>
      </c>
      <c r="N5" s="36">
        <f t="shared" si="3"/>
        <v>0.54545454545454541</v>
      </c>
      <c r="O5" s="14">
        <f t="shared" si="1"/>
        <v>1.490909090909091</v>
      </c>
      <c r="P5" s="38">
        <f t="shared" si="4"/>
        <v>0.17743702081051482</v>
      </c>
      <c r="Q5" s="37">
        <f t="shared" si="5"/>
        <v>0.18970427163198256</v>
      </c>
    </row>
    <row r="6" spans="1:17" ht="14.45" x14ac:dyDescent="0.35">
      <c r="A6" s="30" t="str">
        <f>'Raw Data'!A7</f>
        <v>Connections to your studies?</v>
      </c>
      <c r="B6" s="32">
        <f>'Raw Data'!H7+'Raw Data'!N7+'Raw Data'!T7+'Raw Data'!Z7+'Raw Data'!AF7</f>
        <v>60</v>
      </c>
      <c r="C6" s="32">
        <f>'Raw Data'!I7+'Raw Data'!O7+'Raw Data'!U7+'Raw Data'!AA7+'Raw Data'!AG7</f>
        <v>19</v>
      </c>
      <c r="D6" s="32">
        <f>'Raw Data'!J7+'Raw Data'!P7+'Raw Data'!V7+'Raw Data'!AB7+'Raw Data'!AH7</f>
        <v>2</v>
      </c>
      <c r="E6" s="32">
        <f>'Raw Data'!K7+'Raw Data'!Q7+'Raw Data'!W7+'Raw Data'!AC7+'Raw Data'!AI7</f>
        <v>0</v>
      </c>
      <c r="F6" s="32">
        <f>'Raw Data'!L7+'Raw Data'!R7+'Raw Data'!X7+'Raw Data'!AD7+'Raw Data'!AJ7</f>
        <v>0</v>
      </c>
      <c r="G6" s="36">
        <f t="shared" si="2"/>
        <v>0.7407407407407407</v>
      </c>
      <c r="H6" s="14">
        <f t="shared" si="0"/>
        <v>1.2839506172839505</v>
      </c>
      <c r="I6" s="32">
        <f>'Raw Data'!AL7+'Raw Data'!AR7+'Raw Data'!AX7+'Raw Data'!BD7+'Raw Data'!BJ7</f>
        <v>31</v>
      </c>
      <c r="J6" s="32">
        <f>'Raw Data'!AM7+'Raw Data'!AS7+'Raw Data'!AY7+'Raw Data'!BE7+'Raw Data'!BK7</f>
        <v>21</v>
      </c>
      <c r="K6" s="32">
        <f>'Raw Data'!AN7+'Raw Data'!AT7+'Raw Data'!AZ7+'Raw Data'!BF7+'Raw Data'!BL7</f>
        <v>5</v>
      </c>
      <c r="L6" s="32">
        <f>'Raw Data'!AO7+'Raw Data'!AU7+'Raw Data'!BA7+'Raw Data'!BG7+'Raw Data'!BM7</f>
        <v>0</v>
      </c>
      <c r="M6" s="32">
        <f>'Raw Data'!AP7+'Raw Data'!AV7+'Raw Data'!BB7+'Raw Data'!BH7+'Raw Data'!BN7</f>
        <v>0</v>
      </c>
      <c r="N6" s="36">
        <f t="shared" si="3"/>
        <v>0.54385964912280704</v>
      </c>
      <c r="O6" s="14">
        <f t="shared" si="1"/>
        <v>1.5438596491228069</v>
      </c>
      <c r="P6" s="38">
        <f t="shared" si="4"/>
        <v>0.19688109161793366</v>
      </c>
      <c r="Q6" s="37">
        <f t="shared" si="5"/>
        <v>0.25990903183885639</v>
      </c>
    </row>
    <row r="7" spans="1:17" ht="14.45" x14ac:dyDescent="0.35">
      <c r="A7" s="30" t="str">
        <f>'Raw Data'!A8</f>
        <v>Difficult content clarified?</v>
      </c>
      <c r="B7" s="32">
        <f>'Raw Data'!H8+'Raw Data'!N8+'Raw Data'!T8+'Raw Data'!Z8+'Raw Data'!AF8</f>
        <v>61</v>
      </c>
      <c r="C7" s="32">
        <f>'Raw Data'!I8+'Raw Data'!O8+'Raw Data'!U8+'Raw Data'!AA8+'Raw Data'!AG8</f>
        <v>17</v>
      </c>
      <c r="D7" s="32">
        <f>'Raw Data'!J8+'Raw Data'!P8+'Raw Data'!V8+'Raw Data'!AB8+'Raw Data'!AH8</f>
        <v>3</v>
      </c>
      <c r="E7" s="32">
        <f>'Raw Data'!K8+'Raw Data'!Q8+'Raw Data'!W8+'Raw Data'!AC8+'Raw Data'!AI8</f>
        <v>0</v>
      </c>
      <c r="F7" s="32">
        <f>'Raw Data'!L8+'Raw Data'!R8+'Raw Data'!X8+'Raw Data'!AD8+'Raw Data'!AJ8</f>
        <v>0</v>
      </c>
      <c r="G7" s="36">
        <f t="shared" si="2"/>
        <v>0.75308641975308643</v>
      </c>
      <c r="H7" s="14">
        <f t="shared" si="0"/>
        <v>1.2839506172839505</v>
      </c>
      <c r="I7" s="32">
        <f>'Raw Data'!AL8+'Raw Data'!AR8+'Raw Data'!AX8+'Raw Data'!BD8+'Raw Data'!BJ8</f>
        <v>40</v>
      </c>
      <c r="J7" s="32">
        <f>'Raw Data'!AM8+'Raw Data'!AS8+'Raw Data'!AY8+'Raw Data'!BE8+'Raw Data'!BK8</f>
        <v>16</v>
      </c>
      <c r="K7" s="32">
        <f>'Raw Data'!AN8+'Raw Data'!AT8+'Raw Data'!AZ8+'Raw Data'!BF8+'Raw Data'!BL8</f>
        <v>2</v>
      </c>
      <c r="L7" s="32">
        <f>'Raw Data'!AO8+'Raw Data'!AU8+'Raw Data'!BA8+'Raw Data'!BG8+'Raw Data'!BM8</f>
        <v>0</v>
      </c>
      <c r="M7" s="32">
        <f>'Raw Data'!AP8+'Raw Data'!AV8+'Raw Data'!BB8+'Raw Data'!BH8+'Raw Data'!BN8</f>
        <v>0</v>
      </c>
      <c r="N7" s="36">
        <f t="shared" si="3"/>
        <v>0.68965517241379315</v>
      </c>
      <c r="O7" s="14">
        <f t="shared" si="1"/>
        <v>1.3448275862068966</v>
      </c>
      <c r="P7" s="38">
        <f t="shared" si="4"/>
        <v>6.3431247339293284E-2</v>
      </c>
      <c r="Q7" s="37">
        <f t="shared" si="5"/>
        <v>6.0876968922946029E-2</v>
      </c>
    </row>
    <row r="8" spans="1:17" ht="14.45" x14ac:dyDescent="0.35">
      <c r="A8" s="30" t="str">
        <f>'Raw Data'!A9</f>
        <v>Students included well?</v>
      </c>
      <c r="B8" s="32">
        <f>'Raw Data'!H9+'Raw Data'!N9+'Raw Data'!T9+'Raw Data'!Z9+'Raw Data'!AF9</f>
        <v>67</v>
      </c>
      <c r="C8" s="32">
        <f>'Raw Data'!I9+'Raw Data'!O9+'Raw Data'!U9+'Raw Data'!AA9+'Raw Data'!AG9</f>
        <v>15</v>
      </c>
      <c r="D8" s="32">
        <f>'Raw Data'!J9+'Raw Data'!P9+'Raw Data'!V9+'Raw Data'!AB9+'Raw Data'!AH9</f>
        <v>1</v>
      </c>
      <c r="E8" s="32">
        <f>'Raw Data'!K9+'Raw Data'!Q9+'Raw Data'!W9+'Raw Data'!AC9+'Raw Data'!AI9</f>
        <v>0</v>
      </c>
      <c r="F8" s="32">
        <f>'Raw Data'!L9+'Raw Data'!R9+'Raw Data'!X9+'Raw Data'!AD9+'Raw Data'!AJ9</f>
        <v>0</v>
      </c>
      <c r="G8" s="36">
        <f t="shared" si="2"/>
        <v>0.80722891566265065</v>
      </c>
      <c r="H8" s="14">
        <f t="shared" si="0"/>
        <v>1.2048192771084338</v>
      </c>
      <c r="I8" s="32">
        <f>'Raw Data'!AL9+'Raw Data'!AR9+'Raw Data'!AX9+'Raw Data'!BD9+'Raw Data'!BJ9</f>
        <v>43</v>
      </c>
      <c r="J8" s="32">
        <f>'Raw Data'!AM9+'Raw Data'!AS9+'Raw Data'!AY9+'Raw Data'!BE9+'Raw Data'!BK9</f>
        <v>12</v>
      </c>
      <c r="K8" s="32">
        <f>'Raw Data'!AN9+'Raw Data'!AT9+'Raw Data'!AZ9+'Raw Data'!BF9+'Raw Data'!BL9</f>
        <v>3</v>
      </c>
      <c r="L8" s="32">
        <f>'Raw Data'!AO9+'Raw Data'!AU9+'Raw Data'!BA9+'Raw Data'!BG9+'Raw Data'!BM9</f>
        <v>0</v>
      </c>
      <c r="M8" s="32">
        <f>'Raw Data'!AP9+'Raw Data'!AV9+'Raw Data'!BB9+'Raw Data'!BH9+'Raw Data'!BN9</f>
        <v>0</v>
      </c>
      <c r="N8" s="36">
        <f t="shared" si="3"/>
        <v>0.74137931034482762</v>
      </c>
      <c r="O8" s="14">
        <f t="shared" si="1"/>
        <v>1.3103448275862069</v>
      </c>
      <c r="P8" s="38">
        <f t="shared" si="4"/>
        <v>6.5849605317823023E-2</v>
      </c>
      <c r="Q8" s="37">
        <f t="shared" si="5"/>
        <v>0.10552555047777301</v>
      </c>
    </row>
    <row r="9" spans="1:17" ht="14.45" x14ac:dyDescent="0.35">
      <c r="A9" s="30" t="str">
        <f>'Raw Data'!A10</f>
        <v>How much personally learned?</v>
      </c>
      <c r="B9" s="32">
        <f>'Raw Data'!H10+'Raw Data'!N10+'Raw Data'!T10+'Raw Data'!Z10+'Raw Data'!AF10</f>
        <v>51</v>
      </c>
      <c r="C9" s="32">
        <f>'Raw Data'!I10+'Raw Data'!O10+'Raw Data'!U10+'Raw Data'!AA10+'Raw Data'!AG10</f>
        <v>29</v>
      </c>
      <c r="D9" s="32">
        <f>'Raw Data'!J10+'Raw Data'!P10+'Raw Data'!V10+'Raw Data'!AB10+'Raw Data'!AH10</f>
        <v>2</v>
      </c>
      <c r="E9" s="32">
        <f>'Raw Data'!K10+'Raw Data'!Q10+'Raw Data'!W10+'Raw Data'!AC10+'Raw Data'!AI10</f>
        <v>0</v>
      </c>
      <c r="F9" s="32">
        <f>'Raw Data'!L10+'Raw Data'!R10+'Raw Data'!X10+'Raw Data'!AD10+'Raw Data'!AJ10</f>
        <v>0</v>
      </c>
      <c r="G9" s="36">
        <f t="shared" si="2"/>
        <v>0.62195121951219512</v>
      </c>
      <c r="H9" s="14">
        <f t="shared" si="0"/>
        <v>1.4024390243902438</v>
      </c>
      <c r="I9" s="32">
        <f>'Raw Data'!AL10+'Raw Data'!AR10+'Raw Data'!AX10+'Raw Data'!BD10+'Raw Data'!BJ10</f>
        <v>20</v>
      </c>
      <c r="J9" s="32">
        <f>'Raw Data'!AM10+'Raw Data'!AS10+'Raw Data'!AY10+'Raw Data'!BE10+'Raw Data'!BK10</f>
        <v>27</v>
      </c>
      <c r="K9" s="32">
        <f>'Raw Data'!AN10+'Raw Data'!AT10+'Raw Data'!AZ10+'Raw Data'!BF10+'Raw Data'!BL10</f>
        <v>9</v>
      </c>
      <c r="L9" s="32">
        <f>'Raw Data'!AO10+'Raw Data'!AU10+'Raw Data'!BA10+'Raw Data'!BG10+'Raw Data'!BM10</f>
        <v>0</v>
      </c>
      <c r="M9" s="32">
        <f>'Raw Data'!AP10+'Raw Data'!AV10+'Raw Data'!BB10+'Raw Data'!BH10+'Raw Data'!BN10</f>
        <v>0</v>
      </c>
      <c r="N9" s="36">
        <f t="shared" si="3"/>
        <v>0.35714285714285715</v>
      </c>
      <c r="O9" s="14">
        <f t="shared" si="1"/>
        <v>1.8035714285714286</v>
      </c>
      <c r="P9" s="38">
        <f t="shared" si="4"/>
        <v>0.26480836236933797</v>
      </c>
      <c r="Q9" s="37">
        <f t="shared" si="5"/>
        <v>0.40113240418118479</v>
      </c>
    </row>
    <row r="10" spans="1:17" ht="14.45" x14ac:dyDescent="0.35">
      <c r="A10" s="30" t="str">
        <f>'Raw Data'!A11</f>
        <v>Quantity of material covered?</v>
      </c>
      <c r="B10" s="32">
        <f>'Raw Data'!H11+'Raw Data'!N11+'Raw Data'!T11+'Raw Data'!Z11+'Raw Data'!AF11</f>
        <v>27</v>
      </c>
      <c r="C10" s="32">
        <f>'Raw Data'!I11+'Raw Data'!O11+'Raw Data'!U11+'Raw Data'!AA11+'Raw Data'!AG11</f>
        <v>41</v>
      </c>
      <c r="D10" s="32">
        <f>'Raw Data'!J11+'Raw Data'!P11+'Raw Data'!V11+'Raw Data'!AB11+'Raw Data'!AH11</f>
        <v>10</v>
      </c>
      <c r="E10" s="32">
        <f>'Raw Data'!K11+'Raw Data'!Q11+'Raw Data'!W11+'Raw Data'!AC11+'Raw Data'!AI11</f>
        <v>5</v>
      </c>
      <c r="F10" s="32">
        <f>'Raw Data'!L11+'Raw Data'!R11+'Raw Data'!X11+'Raw Data'!AD11+'Raw Data'!AJ11</f>
        <v>0</v>
      </c>
      <c r="G10" s="36">
        <f t="shared" si="2"/>
        <v>0.3253012048192771</v>
      </c>
      <c r="H10" s="14">
        <f t="shared" si="0"/>
        <v>1.9156626506024097</v>
      </c>
      <c r="I10" s="32">
        <f>'Raw Data'!AL11+'Raw Data'!AR11+'Raw Data'!AX11+'Raw Data'!BD11+'Raw Data'!BJ11</f>
        <v>14</v>
      </c>
      <c r="J10" s="32">
        <f>'Raw Data'!AM11+'Raw Data'!AS11+'Raw Data'!AY11+'Raw Data'!BE11+'Raw Data'!BK11</f>
        <v>30</v>
      </c>
      <c r="K10" s="32">
        <f>'Raw Data'!AN11+'Raw Data'!AT11+'Raw Data'!AZ11+'Raw Data'!BF11+'Raw Data'!BL11</f>
        <v>7</v>
      </c>
      <c r="L10" s="32">
        <f>'Raw Data'!AO11+'Raw Data'!AU11+'Raw Data'!BA11+'Raw Data'!BG11+'Raw Data'!BM11</f>
        <v>6</v>
      </c>
      <c r="M10" s="32">
        <f>'Raw Data'!AP11+'Raw Data'!AV11+'Raw Data'!BB11+'Raw Data'!BH11+'Raw Data'!BN11</f>
        <v>0</v>
      </c>
      <c r="N10" s="36">
        <f t="shared" si="3"/>
        <v>0.24561403508771928</v>
      </c>
      <c r="O10" s="14">
        <f t="shared" si="1"/>
        <v>2.0877192982456139</v>
      </c>
      <c r="P10" s="38">
        <f t="shared" si="4"/>
        <v>7.9687169731557816E-2</v>
      </c>
      <c r="Q10" s="37">
        <f t="shared" si="5"/>
        <v>0.17205664764320416</v>
      </c>
    </row>
    <row r="11" spans="1:17" ht="14.45" x14ac:dyDescent="0.35">
      <c r="G11" s="36"/>
      <c r="H11" s="35"/>
      <c r="I11" s="32"/>
      <c r="J11" s="32"/>
      <c r="K11" s="32"/>
      <c r="L11" s="32"/>
      <c r="M11" s="32"/>
      <c r="N11" s="36"/>
      <c r="O11" s="35"/>
      <c r="P11" s="38"/>
      <c r="Q11" s="37"/>
    </row>
    <row r="12" spans="1:17" ht="14.45" x14ac:dyDescent="0.35">
      <c r="A12" s="30" t="str">
        <f>'Raw Data'!A13</f>
        <v>Academic competence?</v>
      </c>
      <c r="B12" s="32">
        <f>'Raw Data'!H13+'Raw Data'!N13+'Raw Data'!T13+'Raw Data'!Z13+'Raw Data'!AF13</f>
        <v>71</v>
      </c>
      <c r="C12" s="32">
        <f>'Raw Data'!I13+'Raw Data'!O13+'Raw Data'!U13+'Raw Data'!AA13+'Raw Data'!AG13</f>
        <v>13</v>
      </c>
      <c r="D12" s="32">
        <f>'Raw Data'!J13+'Raw Data'!P13+'Raw Data'!V13+'Raw Data'!AB13+'Raw Data'!AH13</f>
        <v>0</v>
      </c>
      <c r="E12" s="32">
        <f>'Raw Data'!K13+'Raw Data'!Q13+'Raw Data'!W13+'Raw Data'!AC13+'Raw Data'!AI13</f>
        <v>0</v>
      </c>
      <c r="F12" s="32">
        <f>'Raw Data'!L13+'Raw Data'!R13+'Raw Data'!X13+'Raw Data'!AD13+'Raw Data'!AJ13</f>
        <v>0</v>
      </c>
      <c r="G12" s="36">
        <f t="shared" si="2"/>
        <v>0.84523809523809523</v>
      </c>
      <c r="H12" s="14">
        <f t="shared" ref="H12:H17" si="6">(B12+C12*2+D12*3+E12*4+F12*5)/SUM(B12:F12)</f>
        <v>1.1547619047619047</v>
      </c>
      <c r="I12" s="32">
        <f>'Raw Data'!AL13+'Raw Data'!AR13+'Raw Data'!AX13+'Raw Data'!BD13+'Raw Data'!BJ13</f>
        <v>44</v>
      </c>
      <c r="J12" s="32">
        <f>'Raw Data'!AM13+'Raw Data'!AS13+'Raw Data'!AY13+'Raw Data'!BE13+'Raw Data'!BK13</f>
        <v>12</v>
      </c>
      <c r="K12" s="32">
        <f>'Raw Data'!AN13+'Raw Data'!AT13+'Raw Data'!AZ13+'Raw Data'!BF13+'Raw Data'!BL13</f>
        <v>0</v>
      </c>
      <c r="L12" s="32">
        <f>'Raw Data'!AO13+'Raw Data'!AU13+'Raw Data'!BA13+'Raw Data'!BG13+'Raw Data'!BM13</f>
        <v>0</v>
      </c>
      <c r="M12" s="32">
        <f>'Raw Data'!AP13+'Raw Data'!AV13+'Raw Data'!BB13+'Raw Data'!BH13+'Raw Data'!BN13</f>
        <v>0</v>
      </c>
      <c r="N12" s="36">
        <f t="shared" si="3"/>
        <v>0.7857142857142857</v>
      </c>
      <c r="O12" s="14">
        <f t="shared" ref="O12:O17" si="7">(I12+J12*2+K12*3+L12*4+M12*5)/SUM(I12:M12)</f>
        <v>1.2142857142857142</v>
      </c>
      <c r="P12" s="38">
        <f t="shared" si="4"/>
        <v>5.9523809523809534E-2</v>
      </c>
      <c r="Q12" s="37">
        <f t="shared" si="5"/>
        <v>5.9523809523809534E-2</v>
      </c>
    </row>
    <row r="13" spans="1:17" ht="14.45" x14ac:dyDescent="0.35">
      <c r="A13" s="30" t="str">
        <f>'Raw Data'!A14</f>
        <v>Didactic competence?</v>
      </c>
      <c r="B13" s="32">
        <f>'Raw Data'!H14+'Raw Data'!N14+'Raw Data'!T14+'Raw Data'!Z14+'Raw Data'!AF14</f>
        <v>77</v>
      </c>
      <c r="C13" s="32">
        <f>'Raw Data'!I14+'Raw Data'!O14+'Raw Data'!U14+'Raw Data'!AA14+'Raw Data'!AG14</f>
        <v>6</v>
      </c>
      <c r="D13" s="32">
        <f>'Raw Data'!J14+'Raw Data'!P14+'Raw Data'!V14+'Raw Data'!AB14+'Raw Data'!AH14</f>
        <v>1</v>
      </c>
      <c r="E13" s="32">
        <f>'Raw Data'!K14+'Raw Data'!Q14+'Raw Data'!W14+'Raw Data'!AC14+'Raw Data'!AI14</f>
        <v>0</v>
      </c>
      <c r="F13" s="32">
        <f>'Raw Data'!L14+'Raw Data'!R14+'Raw Data'!X14+'Raw Data'!AD14+'Raw Data'!AJ14</f>
        <v>0</v>
      </c>
      <c r="G13" s="36">
        <f t="shared" si="2"/>
        <v>0.91666666666666663</v>
      </c>
      <c r="H13" s="14">
        <f t="shared" si="6"/>
        <v>1.0952380952380953</v>
      </c>
      <c r="I13" s="32">
        <f>'Raw Data'!AL14+'Raw Data'!AR14+'Raw Data'!AX14+'Raw Data'!BD14+'Raw Data'!BJ14</f>
        <v>29</v>
      </c>
      <c r="J13" s="32">
        <f>'Raw Data'!AM14+'Raw Data'!AS14+'Raw Data'!AY14+'Raw Data'!BE14+'Raw Data'!BK14</f>
        <v>20</v>
      </c>
      <c r="K13" s="32">
        <f>'Raw Data'!AN14+'Raw Data'!AT14+'Raw Data'!AZ14+'Raw Data'!BF14+'Raw Data'!BL14</f>
        <v>5</v>
      </c>
      <c r="L13" s="32">
        <f>'Raw Data'!AO14+'Raw Data'!AU14+'Raw Data'!BA14+'Raw Data'!BG14+'Raw Data'!BM14</f>
        <v>2</v>
      </c>
      <c r="M13" s="32">
        <f>'Raw Data'!AP14+'Raw Data'!AV14+'Raw Data'!BB14+'Raw Data'!BH14+'Raw Data'!BN14</f>
        <v>0</v>
      </c>
      <c r="N13" s="36">
        <f t="shared" si="3"/>
        <v>0.5178571428571429</v>
      </c>
      <c r="O13" s="14">
        <f t="shared" si="7"/>
        <v>1.6428571428571428</v>
      </c>
      <c r="P13" s="38">
        <f t="shared" si="4"/>
        <v>0.39880952380952372</v>
      </c>
      <c r="Q13" s="37">
        <f t="shared" si="5"/>
        <v>0.54761904761904745</v>
      </c>
    </row>
    <row r="14" spans="1:17" ht="14.45" x14ac:dyDescent="0.35">
      <c r="A14" s="30" t="str">
        <f>'Raw Data'!A15</f>
        <v>Way materials were provided?</v>
      </c>
      <c r="B14" s="32">
        <f>'Raw Data'!H15+'Raw Data'!N15+'Raw Data'!T15+'Raw Data'!Z15+'Raw Data'!AF15</f>
        <v>72</v>
      </c>
      <c r="C14" s="32">
        <f>'Raw Data'!I15+'Raw Data'!O15+'Raw Data'!U15+'Raw Data'!AA15+'Raw Data'!AG15</f>
        <v>11</v>
      </c>
      <c r="D14" s="32">
        <f>'Raw Data'!J15+'Raw Data'!P15+'Raw Data'!V15+'Raw Data'!AB15+'Raw Data'!AH15</f>
        <v>0</v>
      </c>
      <c r="E14" s="32">
        <f>'Raw Data'!K15+'Raw Data'!Q15+'Raw Data'!W15+'Raw Data'!AC15+'Raw Data'!AI15</f>
        <v>0</v>
      </c>
      <c r="F14" s="32">
        <f>'Raw Data'!L15+'Raw Data'!R15+'Raw Data'!X15+'Raw Data'!AD15+'Raw Data'!AJ15</f>
        <v>0</v>
      </c>
      <c r="G14" s="36">
        <f t="shared" si="2"/>
        <v>0.86746987951807231</v>
      </c>
      <c r="H14" s="14">
        <f t="shared" si="6"/>
        <v>1.1325301204819278</v>
      </c>
      <c r="I14" s="32">
        <f>'Raw Data'!AL15+'Raw Data'!AR15+'Raw Data'!AX15+'Raw Data'!BD15+'Raw Data'!BJ15</f>
        <v>44</v>
      </c>
      <c r="J14" s="32">
        <f>'Raw Data'!AM15+'Raw Data'!AS15+'Raw Data'!AY15+'Raw Data'!BE15+'Raw Data'!BK15</f>
        <v>13</v>
      </c>
      <c r="K14" s="32">
        <f>'Raw Data'!AN15+'Raw Data'!AT15+'Raw Data'!AZ15+'Raw Data'!BF15+'Raw Data'!BL15</f>
        <v>1</v>
      </c>
      <c r="L14" s="32">
        <f>'Raw Data'!AO15+'Raw Data'!AU15+'Raw Data'!BA15+'Raw Data'!BG15+'Raw Data'!BM15</f>
        <v>0</v>
      </c>
      <c r="M14" s="32">
        <f>'Raw Data'!AP15+'Raw Data'!AV15+'Raw Data'!BB15+'Raw Data'!BH15+'Raw Data'!BN15</f>
        <v>0</v>
      </c>
      <c r="N14" s="36">
        <f t="shared" si="3"/>
        <v>0.75862068965517238</v>
      </c>
      <c r="O14" s="14">
        <f t="shared" si="7"/>
        <v>1.2586206896551724</v>
      </c>
      <c r="P14" s="38">
        <f t="shared" si="4"/>
        <v>0.10884918986289993</v>
      </c>
      <c r="Q14" s="37">
        <f t="shared" si="5"/>
        <v>0.12609056917324457</v>
      </c>
    </row>
    <row r="15" spans="1:17" ht="14.45" x14ac:dyDescent="0.35">
      <c r="A15" s="30" t="str">
        <f>'Raw Data'!A16</f>
        <v>Present in understandable way?</v>
      </c>
      <c r="B15" s="32">
        <f>'Raw Data'!H16+'Raw Data'!N16+'Raw Data'!T16+'Raw Data'!Z16+'Raw Data'!AF16</f>
        <v>65</v>
      </c>
      <c r="C15" s="32">
        <f>'Raw Data'!I16+'Raw Data'!O16+'Raw Data'!U16+'Raw Data'!AA16+'Raw Data'!AG16</f>
        <v>18</v>
      </c>
      <c r="D15" s="32">
        <f>'Raw Data'!J16+'Raw Data'!P16+'Raw Data'!V16+'Raw Data'!AB16+'Raw Data'!AH16</f>
        <v>0</v>
      </c>
      <c r="E15" s="32">
        <f>'Raw Data'!K16+'Raw Data'!Q16+'Raw Data'!W16+'Raw Data'!AC16+'Raw Data'!AI16</f>
        <v>0</v>
      </c>
      <c r="F15" s="32">
        <f>'Raw Data'!L16+'Raw Data'!R16+'Raw Data'!X16+'Raw Data'!AD16+'Raw Data'!AJ16</f>
        <v>0</v>
      </c>
      <c r="G15" s="36">
        <f t="shared" si="2"/>
        <v>0.7831325301204819</v>
      </c>
      <c r="H15" s="14">
        <f t="shared" si="6"/>
        <v>1.2168674698795181</v>
      </c>
      <c r="I15" s="32">
        <f>'Raw Data'!AL16+'Raw Data'!AR16+'Raw Data'!AX16+'Raw Data'!BD16+'Raw Data'!BJ16</f>
        <v>36</v>
      </c>
      <c r="J15" s="32">
        <f>'Raw Data'!AM16+'Raw Data'!AS16+'Raw Data'!AY16+'Raw Data'!BE16+'Raw Data'!BK16</f>
        <v>16</v>
      </c>
      <c r="K15" s="32">
        <f>'Raw Data'!AN16+'Raw Data'!AT16+'Raw Data'!AZ16+'Raw Data'!BF16+'Raw Data'!BL16</f>
        <v>4</v>
      </c>
      <c r="L15" s="32">
        <f>'Raw Data'!AO16+'Raw Data'!AU16+'Raw Data'!BA16+'Raw Data'!BG16+'Raw Data'!BM16</f>
        <v>2</v>
      </c>
      <c r="M15" s="32">
        <f>'Raw Data'!AP16+'Raw Data'!AV16+'Raw Data'!BB16+'Raw Data'!BH16+'Raw Data'!BN16</f>
        <v>0</v>
      </c>
      <c r="N15" s="36">
        <f t="shared" si="3"/>
        <v>0.62068965517241381</v>
      </c>
      <c r="O15" s="14">
        <f t="shared" si="7"/>
        <v>1.5172413793103448</v>
      </c>
      <c r="P15" s="38">
        <f t="shared" si="4"/>
        <v>0.16244287494806808</v>
      </c>
      <c r="Q15" s="37">
        <f t="shared" si="5"/>
        <v>0.30037390943082665</v>
      </c>
    </row>
    <row r="16" spans="1:17" ht="14.45" x14ac:dyDescent="0.35">
      <c r="A16" s="30" t="str">
        <f>'Raw Data'!A17</f>
        <v>How motivated?</v>
      </c>
      <c r="B16" s="32">
        <f>'Raw Data'!H17+'Raw Data'!N17+'Raw Data'!T17+'Raw Data'!Z17+'Raw Data'!AF17</f>
        <v>76</v>
      </c>
      <c r="C16" s="32">
        <f>'Raw Data'!I17+'Raw Data'!O17+'Raw Data'!U17+'Raw Data'!AA17+'Raw Data'!AG17</f>
        <v>7</v>
      </c>
      <c r="D16" s="32">
        <f>'Raw Data'!J17+'Raw Data'!P17+'Raw Data'!V17+'Raw Data'!AB17+'Raw Data'!AH17</f>
        <v>0</v>
      </c>
      <c r="E16" s="32">
        <f>'Raw Data'!K17+'Raw Data'!Q17+'Raw Data'!W17+'Raw Data'!AC17+'Raw Data'!AI17</f>
        <v>0</v>
      </c>
      <c r="F16" s="32">
        <f>'Raw Data'!L17+'Raw Data'!R17+'Raw Data'!X17+'Raw Data'!AD17+'Raw Data'!AJ17</f>
        <v>0</v>
      </c>
      <c r="G16" s="36">
        <f t="shared" si="2"/>
        <v>0.91566265060240959</v>
      </c>
      <c r="H16" s="14">
        <f t="shared" si="6"/>
        <v>1.0843373493975903</v>
      </c>
      <c r="I16" s="32">
        <f>'Raw Data'!AL17+'Raw Data'!AR17+'Raw Data'!AX17+'Raw Data'!BD17+'Raw Data'!BJ17</f>
        <v>39</v>
      </c>
      <c r="J16" s="32">
        <f>'Raw Data'!AM17+'Raw Data'!AS17+'Raw Data'!AY17+'Raw Data'!BE17+'Raw Data'!BK17</f>
        <v>16</v>
      </c>
      <c r="K16" s="32">
        <f>'Raw Data'!AN17+'Raw Data'!AT17+'Raw Data'!AZ17+'Raw Data'!BF17+'Raw Data'!BL17</f>
        <v>3</v>
      </c>
      <c r="L16" s="32">
        <f>'Raw Data'!AO17+'Raw Data'!AU17+'Raw Data'!BA17+'Raw Data'!BG17+'Raw Data'!BM17</f>
        <v>0</v>
      </c>
      <c r="M16" s="32">
        <f>'Raw Data'!AP17+'Raw Data'!AV17+'Raw Data'!BB17+'Raw Data'!BH17+'Raw Data'!BN17</f>
        <v>0</v>
      </c>
      <c r="N16" s="36">
        <f t="shared" si="3"/>
        <v>0.67241379310344829</v>
      </c>
      <c r="O16" s="14">
        <f t="shared" si="7"/>
        <v>1.3793103448275863</v>
      </c>
      <c r="P16" s="38">
        <f t="shared" si="4"/>
        <v>0.2432488574989613</v>
      </c>
      <c r="Q16" s="37">
        <f t="shared" si="5"/>
        <v>0.294972995429996</v>
      </c>
    </row>
    <row r="17" spans="1:17" ht="14.45" x14ac:dyDescent="0.35">
      <c r="A17" s="30" t="str">
        <f>'Raw Data'!A18</f>
        <v>React well to students’ concerns?</v>
      </c>
      <c r="B17" s="32">
        <f>'Raw Data'!H18+'Raw Data'!N18+'Raw Data'!T18+'Raw Data'!Z18+'Raw Data'!AF18</f>
        <v>63</v>
      </c>
      <c r="C17" s="32">
        <f>'Raw Data'!I18+'Raw Data'!O18+'Raw Data'!U18+'Raw Data'!AA18+'Raw Data'!AG18</f>
        <v>16</v>
      </c>
      <c r="D17" s="32">
        <f>'Raw Data'!J18+'Raw Data'!P18+'Raw Data'!V18+'Raw Data'!AB18+'Raw Data'!AH18</f>
        <v>2</v>
      </c>
      <c r="E17" s="32">
        <f>'Raw Data'!K18+'Raw Data'!Q18+'Raw Data'!W18+'Raw Data'!AC18+'Raw Data'!AI18</f>
        <v>2</v>
      </c>
      <c r="F17" s="32">
        <f>'Raw Data'!L18+'Raw Data'!R18+'Raw Data'!X18+'Raw Data'!AD18+'Raw Data'!AJ18</f>
        <v>0</v>
      </c>
      <c r="G17" s="36">
        <f t="shared" si="2"/>
        <v>0.75903614457831325</v>
      </c>
      <c r="H17" s="14">
        <f t="shared" si="6"/>
        <v>1.3132530120481927</v>
      </c>
      <c r="I17" s="32">
        <f>'Raw Data'!AL18+'Raw Data'!AR18+'Raw Data'!AX18+'Raw Data'!BD18+'Raw Data'!BJ18</f>
        <v>39</v>
      </c>
      <c r="J17" s="32">
        <f>'Raw Data'!AM18+'Raw Data'!AS18+'Raw Data'!AY18+'Raw Data'!BE18+'Raw Data'!BK18</f>
        <v>14</v>
      </c>
      <c r="K17" s="32">
        <f>'Raw Data'!AN18+'Raw Data'!AT18+'Raw Data'!AZ18+'Raw Data'!BF18+'Raw Data'!BL18</f>
        <v>3</v>
      </c>
      <c r="L17" s="32">
        <f>'Raw Data'!AO18+'Raw Data'!AU18+'Raw Data'!BA18+'Raw Data'!BG18+'Raw Data'!BM18</f>
        <v>0</v>
      </c>
      <c r="M17" s="32">
        <f>'Raw Data'!AP18+'Raw Data'!AV18+'Raw Data'!BB18+'Raw Data'!BH18+'Raw Data'!BN18</f>
        <v>0</v>
      </c>
      <c r="N17" s="36">
        <f t="shared" si="3"/>
        <v>0.6964285714285714</v>
      </c>
      <c r="O17" s="14">
        <f t="shared" si="7"/>
        <v>1.3571428571428572</v>
      </c>
      <c r="P17" s="38">
        <f t="shared" si="4"/>
        <v>6.2607573149741857E-2</v>
      </c>
      <c r="Q17" s="37">
        <f t="shared" si="5"/>
        <v>4.3889845094664537E-2</v>
      </c>
    </row>
    <row r="18" spans="1:17" ht="14.45" x14ac:dyDescent="0.35">
      <c r="G18" s="36"/>
      <c r="H18" s="35"/>
      <c r="I18" s="32"/>
      <c r="J18" s="32"/>
      <c r="K18" s="32"/>
      <c r="L18" s="32"/>
      <c r="M18" s="32"/>
      <c r="N18" s="36"/>
      <c r="O18" s="35"/>
      <c r="P18" s="38"/>
      <c r="Q18" s="37"/>
    </row>
    <row r="19" spans="1:17" ht="14.45" x14ac:dyDescent="0.35">
      <c r="A19" s="30" t="str">
        <f>'Raw Data'!A20</f>
        <v>Judge all things considered?</v>
      </c>
      <c r="B19" s="32">
        <f>'Raw Data'!H20+'Raw Data'!N20+'Raw Data'!T20+'Raw Data'!Z20+'Raw Data'!AF20</f>
        <v>66</v>
      </c>
      <c r="C19" s="32">
        <f>'Raw Data'!I20+'Raw Data'!O20+'Raw Data'!U20+'Raw Data'!AA20+'Raw Data'!AG20</f>
        <v>15</v>
      </c>
      <c r="D19" s="32">
        <f>'Raw Data'!J20+'Raw Data'!P20+'Raw Data'!V20+'Raw Data'!AB20+'Raw Data'!AH20</f>
        <v>0</v>
      </c>
      <c r="E19" s="32">
        <f>'Raw Data'!K20+'Raw Data'!Q20+'Raw Data'!W20+'Raw Data'!AC20+'Raw Data'!AI20</f>
        <v>0</v>
      </c>
      <c r="F19" s="32">
        <f>'Raw Data'!L20+'Raw Data'!R20+'Raw Data'!X20+'Raw Data'!AD20+'Raw Data'!AJ20</f>
        <v>0</v>
      </c>
      <c r="G19" s="36">
        <f t="shared" si="2"/>
        <v>0.81481481481481477</v>
      </c>
      <c r="H19" s="14">
        <f>(B19+C19*2+D19*3+E19*4+F19*5)/SUM(B19:F19)</f>
        <v>1.1851851851851851</v>
      </c>
      <c r="I19" s="32">
        <f>'Raw Data'!AL20+'Raw Data'!AR20+'Raw Data'!AX20+'Raw Data'!BD20+'Raw Data'!BJ20</f>
        <v>34</v>
      </c>
      <c r="J19" s="32">
        <f>'Raw Data'!AM20+'Raw Data'!AS20+'Raw Data'!AY20+'Raw Data'!BE20+'Raw Data'!BK20</f>
        <v>20</v>
      </c>
      <c r="K19" s="32">
        <f>'Raw Data'!AN20+'Raw Data'!AT20+'Raw Data'!AZ20+'Raw Data'!BF20+'Raw Data'!BL20</f>
        <v>2</v>
      </c>
      <c r="L19" s="32">
        <f>'Raw Data'!AO20+'Raw Data'!AU20+'Raw Data'!BA20+'Raw Data'!BG20+'Raw Data'!BM20</f>
        <v>0</v>
      </c>
      <c r="M19" s="32">
        <f>'Raw Data'!AP20+'Raw Data'!AV20+'Raw Data'!BB20+'Raw Data'!BH20+'Raw Data'!BN20</f>
        <v>0</v>
      </c>
      <c r="N19" s="36">
        <f t="shared" si="3"/>
        <v>0.6071428571428571</v>
      </c>
      <c r="O19" s="14">
        <f>(I19+J19*2+K19*3+L19*4+M19*5)/SUM(I19:M19)</f>
        <v>1.4285714285714286</v>
      </c>
      <c r="P19" s="38">
        <f t="shared" si="4"/>
        <v>0.20767195767195767</v>
      </c>
      <c r="Q19" s="37">
        <f t="shared" si="5"/>
        <v>0.24338624338624348</v>
      </c>
    </row>
  </sheetData>
  <mergeCells count="2">
    <mergeCell ref="B1:H1"/>
    <mergeCell ref="I1:O1"/>
  </mergeCells>
  <conditionalFormatting sqref="B2:H2">
    <cfRule type="cellIs" dxfId="7" priority="13" operator="equal">
      <formula>0</formula>
    </cfRule>
  </conditionalFormatting>
  <conditionalFormatting sqref="H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">
    <cfRule type="colorScale" priority="11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I2:O2">
    <cfRule type="cellIs" dxfId="6" priority="10" operator="equal">
      <formula>0</formula>
    </cfRule>
  </conditionalFormatting>
  <conditionalFormatting sqref="O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">
    <cfRule type="colorScale" priority="8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H3:H19">
    <cfRule type="cellIs" dxfId="5" priority="7" operator="equal">
      <formula>0</formula>
    </cfRule>
  </conditionalFormatting>
  <conditionalFormatting sqref="H3:H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19">
    <cfRule type="colorScale" priority="5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O3:O19">
    <cfRule type="cellIs" dxfId="4" priority="4" operator="equal">
      <formula>0</formula>
    </cfRule>
  </conditionalFormatting>
  <conditionalFormatting sqref="O3:O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19">
    <cfRule type="colorScale" priority="2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conditionalFormatting sqref="G3:G19 N3:N1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Raw Data</vt:lpstr>
      <vt:lpstr>Improvement over Time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</dc:creator>
  <cp:lastModifiedBy>M</cp:lastModifiedBy>
  <cp:lastPrinted>2016-12-13T16:15:13Z</cp:lastPrinted>
  <dcterms:created xsi:type="dcterms:W3CDTF">2015-01-19T08:30:19Z</dcterms:created>
  <dcterms:modified xsi:type="dcterms:W3CDTF">2019-06-24T10:56:08Z</dcterms:modified>
</cp:coreProperties>
</file>